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'DC21'!$A$1:$O$38</definedName>
    <definedName name="_xlnm.Print_Area" localSheetId="14">'DC22'!$A$1:$O$38</definedName>
    <definedName name="_xlnm.Print_Area" localSheetId="18">'DC23'!$A$1:$O$38</definedName>
    <definedName name="_xlnm.Print_Area" localSheetId="23">'DC24'!$A$1:$O$38</definedName>
    <definedName name="_xlnm.Print_Area" localSheetId="27">'DC25'!$A$1:$O$38</definedName>
    <definedName name="_xlnm.Print_Area" localSheetId="33">'DC26'!$A$1:$O$38</definedName>
    <definedName name="_xlnm.Print_Area" localSheetId="38">'DC27'!$A$1:$O$38</definedName>
    <definedName name="_xlnm.Print_Area" localSheetId="44">'DC28'!$A$1:$O$38</definedName>
    <definedName name="_xlnm.Print_Area" localSheetId="49">'DC29'!$A$1:$O$38</definedName>
    <definedName name="_xlnm.Print_Area" localSheetId="54">'DC43'!$A$1:$O$38</definedName>
    <definedName name="_xlnm.Print_Area" localSheetId="1">'ETH'!$A$1:$O$38</definedName>
    <definedName name="_xlnm.Print_Area" localSheetId="2">'KZN212'!$A$1:$O$38</definedName>
    <definedName name="_xlnm.Print_Area" localSheetId="3">'KZN213'!$A$1:$O$38</definedName>
    <definedName name="_xlnm.Print_Area" localSheetId="4">'KZN214'!$A$1:$O$38</definedName>
    <definedName name="_xlnm.Print_Area" localSheetId="5">'KZN216'!$A$1:$O$38</definedName>
    <definedName name="_xlnm.Print_Area" localSheetId="7">'KZN221'!$A$1:$O$38</definedName>
    <definedName name="_xlnm.Print_Area" localSheetId="8">'KZN222'!$A$1:$O$38</definedName>
    <definedName name="_xlnm.Print_Area" localSheetId="9">'KZN223'!$A$1:$O$38</definedName>
    <definedName name="_xlnm.Print_Area" localSheetId="10">'KZN224'!$A$1:$O$38</definedName>
    <definedName name="_xlnm.Print_Area" localSheetId="11">'KZN225'!$A$1:$O$38</definedName>
    <definedName name="_xlnm.Print_Area" localSheetId="12">'KZN226'!$A$1:$O$38</definedName>
    <definedName name="_xlnm.Print_Area" localSheetId="13">'KZN227'!$A$1:$O$38</definedName>
    <definedName name="_xlnm.Print_Area" localSheetId="15">'KZN235'!$A$1:$O$38</definedName>
    <definedName name="_xlnm.Print_Area" localSheetId="16">'KZN237'!$A$1:$O$38</definedName>
    <definedName name="_xlnm.Print_Area" localSheetId="17">'KZN238'!$A$1:$O$38</definedName>
    <definedName name="_xlnm.Print_Area" localSheetId="19">'KZN241'!$A$1:$O$38</definedName>
    <definedName name="_xlnm.Print_Area" localSheetId="20">'KZN242'!$A$1:$O$38</definedName>
    <definedName name="_xlnm.Print_Area" localSheetId="21">'KZN244'!$A$1:$O$38</definedName>
    <definedName name="_xlnm.Print_Area" localSheetId="22">'KZN245'!$A$1:$O$38</definedName>
    <definedName name="_xlnm.Print_Area" localSheetId="24">'KZN252'!$A$1:$O$38</definedName>
    <definedName name="_xlnm.Print_Area" localSheetId="25">'KZN253'!$A$1:$O$38</definedName>
    <definedName name="_xlnm.Print_Area" localSheetId="26">'KZN254'!$A$1:$O$38</definedName>
    <definedName name="_xlnm.Print_Area" localSheetId="28">'KZN261'!$A$1:$O$38</definedName>
    <definedName name="_xlnm.Print_Area" localSheetId="29">'KZN262'!$A$1:$O$38</definedName>
    <definedName name="_xlnm.Print_Area" localSheetId="30">'KZN263'!$A$1:$O$38</definedName>
    <definedName name="_xlnm.Print_Area" localSheetId="31">'KZN265'!$A$1:$O$38</definedName>
    <definedName name="_xlnm.Print_Area" localSheetId="32">'KZN266'!$A$1:$O$38</definedName>
    <definedName name="_xlnm.Print_Area" localSheetId="34">'KZN271'!$A$1:$O$38</definedName>
    <definedName name="_xlnm.Print_Area" localSheetId="35">'KZN272'!$A$1:$O$38</definedName>
    <definedName name="_xlnm.Print_Area" localSheetId="36">'KZN275'!$A$1:$O$38</definedName>
    <definedName name="_xlnm.Print_Area" localSheetId="37">'KZN276'!$A$1:$O$38</definedName>
    <definedName name="_xlnm.Print_Area" localSheetId="39">'KZN281'!$A$1:$O$38</definedName>
    <definedName name="_xlnm.Print_Area" localSheetId="40">'KZN282'!$A$1:$O$38</definedName>
    <definedName name="_xlnm.Print_Area" localSheetId="41">'KZN284'!$A$1:$O$38</definedName>
    <definedName name="_xlnm.Print_Area" localSheetId="42">'KZN285'!$A$1:$O$38</definedName>
    <definedName name="_xlnm.Print_Area" localSheetId="43">'KZN286'!$A$1:$O$38</definedName>
    <definedName name="_xlnm.Print_Area" localSheetId="45">'KZN291'!$A$1:$O$38</definedName>
    <definedName name="_xlnm.Print_Area" localSheetId="46">'KZN292'!$A$1:$O$38</definedName>
    <definedName name="_xlnm.Print_Area" localSheetId="47">'KZN293'!$A$1:$O$38</definedName>
    <definedName name="_xlnm.Print_Area" localSheetId="48">'KZN294'!$A$1:$O$38</definedName>
    <definedName name="_xlnm.Print_Area" localSheetId="50">'KZN433'!$A$1:$O$38</definedName>
    <definedName name="_xlnm.Print_Area" localSheetId="51">'KZN434'!$A$1:$O$38</definedName>
    <definedName name="_xlnm.Print_Area" localSheetId="52">'KZN435'!$A$1:$O$38</definedName>
    <definedName name="_xlnm.Print_Area" localSheetId="53">'KZN436'!$A$1:$O$38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<sst xmlns="http://schemas.openxmlformats.org/spreadsheetml/2006/main" count="2695" uniqueCount="99">
  <si>
    <t>Kwazulu-Natal: eThekwini(ETH)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</si>
  <si>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</si>
  <si>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</si>
  <si>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</si>
  <si>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</si>
  <si>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</si>
  <si>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</si>
  <si>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</si>
  <si>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</si>
  <si>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</si>
  <si>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</si>
  <si>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</si>
  <si>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</si>
  <si>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</si>
  <si>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</si>
  <si>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</si>
  <si>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</si>
  <si>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</si>
  <si>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</si>
  <si>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</si>
  <si>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</si>
  <si>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</si>
  <si>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</si>
  <si>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</si>
  <si>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</si>
  <si>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</si>
  <si>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</si>
  <si>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</si>
  <si>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</si>
  <si>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</si>
  <si>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</si>
  <si>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</si>
  <si>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</si>
  <si>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</si>
  <si>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</si>
  <si>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</si>
  <si>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</si>
  <si>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</si>
  <si>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</si>
  <si>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</si>
  <si>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</si>
  <si>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</si>
  <si>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</si>
  <si>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Kwazulu-Natal: Umdoni(KZN212)</t>
  </si>
  <si>
    <t>Kwazulu-Natal: Umzumbe(KZN213)</t>
  </si>
  <si>
    <t>Kwazulu-Natal: uMuziwabantu(KZN214)</t>
  </si>
  <si>
    <t>Kwazulu-Natal: Ray Nkonyeni(KZN216)</t>
  </si>
  <si>
    <t>Kwazulu-Natal: Ugu(DC21)</t>
  </si>
  <si>
    <t>Kwazulu-Natal: uMshwathi(KZN221)</t>
  </si>
  <si>
    <t>Kwazulu-Natal: uMngeni(KZN222)</t>
  </si>
  <si>
    <t>Kwazulu-Natal: Mpofana(KZN223)</t>
  </si>
  <si>
    <t>Kwazulu-Natal: Impendle(KZN224)</t>
  </si>
  <si>
    <t>Kwazulu-Natal: Msunduzi(KZN225)</t>
  </si>
  <si>
    <t>Kwazulu-Natal: Mkhambathini(KZN226)</t>
  </si>
  <si>
    <t>Kwazulu-Natal: Richmond(KZN227)</t>
  </si>
  <si>
    <t>Kwazulu-Natal: uMgungundlovu(DC22)</t>
  </si>
  <si>
    <t>Kwazulu-Natal: Okhahlamba(KZN235)</t>
  </si>
  <si>
    <t>Kwazulu-Natal: Inkosi Langalibalele(KZN237)</t>
  </si>
  <si>
    <t>Kwazulu-Natal: Alfred Duma(KZN238)</t>
  </si>
  <si>
    <t>Kwazulu-Natal: Uthukela(DC23)</t>
  </si>
  <si>
    <t>Kwazulu-Natal: Endumeni(KZN241)</t>
  </si>
  <si>
    <t>Kwazulu-Natal: Nquthu(KZN242)</t>
  </si>
  <si>
    <t>Kwazulu-Natal: Msinga(KZN244)</t>
  </si>
  <si>
    <t>Kwazulu-Natal: Umvoti(KZN245)</t>
  </si>
  <si>
    <t>Kwazulu-Natal: Umzinyathi(DC24)</t>
  </si>
  <si>
    <t>Kwazulu-Natal: Newcastle(KZN252)</t>
  </si>
  <si>
    <t>Kwazulu-Natal: Emadlangeni(KZN253)</t>
  </si>
  <si>
    <t>Kwazulu-Natal: Dannhauser(KZN254)</t>
  </si>
  <si>
    <t>Kwazulu-Natal: Amajuba(DC25)</t>
  </si>
  <si>
    <t>Kwazulu-Natal: eDumbe(KZN261)</t>
  </si>
  <si>
    <t>Kwazulu-Natal: uPhongolo(KZN262)</t>
  </si>
  <si>
    <t>Kwazulu-Natal: Abaqulusi(KZN263)</t>
  </si>
  <si>
    <t>Kwazulu-Natal: Nongoma(KZN265)</t>
  </si>
  <si>
    <t>Kwazulu-Natal: Ulundi(KZN266)</t>
  </si>
  <si>
    <t>Kwazulu-Natal: Zululand(DC26)</t>
  </si>
  <si>
    <t>Kwazulu-Natal: Umhlabuyalingana(KZN271)</t>
  </si>
  <si>
    <t>Kwazulu-Natal: Jozini(KZN272)</t>
  </si>
  <si>
    <t>Kwazulu-Natal: Mtubatuba(KZN275)</t>
  </si>
  <si>
    <t>Kwazulu-Natal: Hlabisa Big Five(KZN276)</t>
  </si>
  <si>
    <t>Kwazulu-Natal: Umkhanyakude(DC27)</t>
  </si>
  <si>
    <t>Kwazulu-Natal: Mfolozi(KZN281)</t>
  </si>
  <si>
    <t>Kwazulu-Natal: uMhlathuze(KZN282)</t>
  </si>
  <si>
    <t>Kwazulu-Natal: uMlalazi(KZN284)</t>
  </si>
  <si>
    <t>Kwazulu-Natal: Mthonjaneni(KZN285)</t>
  </si>
  <si>
    <t>Kwazulu-Natal: Nkandla(KZN286)</t>
  </si>
  <si>
    <t>Kwazulu-Natal: King Cetshwayo(DC28)</t>
  </si>
  <si>
    <t>Kwazulu-Natal: Mandeni(KZN291)</t>
  </si>
  <si>
    <t>Kwazulu-Natal: KwaDukuza(KZN292)</t>
  </si>
  <si>
    <t>Kwazulu-Natal: Ndwedwe(KZN293)</t>
  </si>
  <si>
    <t>Kwazulu-Natal: Maphumulo(KZN294)</t>
  </si>
  <si>
    <t>Kwazulu-Natal: iLembe(DC29)</t>
  </si>
  <si>
    <t>Kwazulu-Natal: Greater Kokstad(KZN433)</t>
  </si>
  <si>
    <t>Kwazulu-Natal: Ubuhlebezwe(KZN434)</t>
  </si>
  <si>
    <t>Kwazulu-Natal: Umzimkhulu(KZN435)</t>
  </si>
  <si>
    <t>Kwazulu-Natal: Dr Nkosazana Dlamini Zuma(KZN436)</t>
  </si>
  <si>
    <t>Kwazulu-Natal: Harry Gwala(DC43)</t>
  </si>
  <si>
    <t>2018/19 Medium term estimates</t>
  </si>
  <si>
    <t>2019/20 Draft Medium term estimates</t>
  </si>
  <si>
    <t>AGGREGATED INFORMATION FOR KWAZULU-NATAL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</si>
</sst>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96</v>
      </c>
      <c r="D6" s="10" t="s">
        <v>97</v>
      </c>
      <c r="E6" s="11" t="s">
        <v>2</v>
      </c>
      <c r="F6" s="12" t="s">
        <v>96</v>
      </c>
      <c r="G6" s="13" t="s">
        <v>97</v>
      </c>
      <c r="H6" s="14" t="s">
        <v>2</v>
      </c>
      <c r="I6" s="15" t="s">
        <v>97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67866298926</v>
      </c>
      <c r="D8" s="64">
        <v>12962056703</v>
      </c>
      <c r="E8" s="65">
        <f>($D8-$C8)</f>
        <v>-54904242223</v>
      </c>
      <c r="F8" s="63">
        <v>72595973282</v>
      </c>
      <c r="G8" s="64">
        <v>13767308057</v>
      </c>
      <c r="H8" s="65">
        <f>($G8-$F8)</f>
        <v>-58828665225</v>
      </c>
      <c r="I8" s="65">
        <v>14655513556</v>
      </c>
      <c r="J8" s="30">
        <f>IF($C8=0,0,($E8/$C8)*100)</f>
        <v>-80.90059881247753</v>
      </c>
      <c r="K8" s="31">
        <f>IF($F8=0,0,($H8/$F8)*100)</f>
        <v>-81.03571391829033</v>
      </c>
      <c r="L8" s="84">
        <v>-321954621946</v>
      </c>
      <c r="M8" s="85">
        <v>-345230902748</v>
      </c>
      <c r="N8" s="32">
        <f>IF($L8=0,0,($E8/$L8)*100)</f>
        <v>17.053410164184207</v>
      </c>
      <c r="O8" s="31">
        <f>IF($M8=0,0,($H8/$M8)*100)</f>
        <v>17.040382178052514</v>
      </c>
      <c r="P8" s="6"/>
      <c r="Q8" s="33"/>
    </row>
    <row r="9" spans="1:17" ht="12.75">
      <c r="A9" s="3"/>
      <c r="B9" s="29" t="s">
        <v>16</v>
      </c>
      <c r="C9" s="63">
        <v>195777480696</v>
      </c>
      <c r="D9" s="64">
        <v>33438347256</v>
      </c>
      <c r="E9" s="65">
        <f>($D9-$C9)</f>
        <v>-162339133440</v>
      </c>
      <c r="F9" s="63">
        <v>211278227434</v>
      </c>
      <c r="G9" s="64">
        <v>37117315304</v>
      </c>
      <c r="H9" s="65">
        <f>($G9-$F9)</f>
        <v>-174160912130</v>
      </c>
      <c r="I9" s="65">
        <v>40502571611</v>
      </c>
      <c r="J9" s="30">
        <f>IF($C9=0,0,($E9/$C9)*100)</f>
        <v>-82.9202280379108</v>
      </c>
      <c r="K9" s="31">
        <f>IF($F9=0,0,($H9/$F9)*100)</f>
        <v>-82.43202067965339</v>
      </c>
      <c r="L9" s="84">
        <v>-321954621946</v>
      </c>
      <c r="M9" s="85">
        <v>-345230902748</v>
      </c>
      <c r="N9" s="32">
        <f>IF($L9=0,0,($E9/$L9)*100)</f>
        <v>50.42298584153527</v>
      </c>
      <c r="O9" s="31">
        <f>IF($M9=0,0,($H9/$M9)*100)</f>
        <v>50.44766002802713</v>
      </c>
      <c r="P9" s="6"/>
      <c r="Q9" s="33"/>
    </row>
    <row r="10" spans="1:17" ht="12.75">
      <c r="A10" s="3"/>
      <c r="B10" s="29" t="s">
        <v>17</v>
      </c>
      <c r="C10" s="63">
        <v>127216973165</v>
      </c>
      <c r="D10" s="64">
        <v>22505726882</v>
      </c>
      <c r="E10" s="65">
        <f aca="true" t="shared" si="0" ref="E10:E33">($D10-$C10)</f>
        <v>-104711246283</v>
      </c>
      <c r="F10" s="63">
        <v>136035052676</v>
      </c>
      <c r="G10" s="64">
        <v>23793727283</v>
      </c>
      <c r="H10" s="65">
        <f aca="true" t="shared" si="1" ref="H10:H33">($G10-$F10)</f>
        <v>-112241325393</v>
      </c>
      <c r="I10" s="65">
        <v>25661960636</v>
      </c>
      <c r="J10" s="30">
        <f aca="true" t="shared" si="2" ref="J10:J33">IF($C10=0,0,($E10/$C10)*100)</f>
        <v>-82.30917909608638</v>
      </c>
      <c r="K10" s="31">
        <f aca="true" t="shared" si="3" ref="K10:K33">IF($F10=0,0,($H10/$F10)*100)</f>
        <v>-82.50912039585087</v>
      </c>
      <c r="L10" s="84">
        <v>-321954621946</v>
      </c>
      <c r="M10" s="85">
        <v>-345230902748</v>
      </c>
      <c r="N10" s="32">
        <f aca="true" t="shared" si="4" ref="N10:N33">IF($L10=0,0,($E10/$L10)*100)</f>
        <v>32.52360399428052</v>
      </c>
      <c r="O10" s="31">
        <f aca="true" t="shared" si="5" ref="O10:O33">IF($M10=0,0,($H10/$M10)*100)</f>
        <v>32.51195779392036</v>
      </c>
      <c r="P10" s="6"/>
      <c r="Q10" s="33"/>
    </row>
    <row r="11" spans="1:17" ht="16.5">
      <c r="A11" s="7"/>
      <c r="B11" s="34" t="s">
        <v>18</v>
      </c>
      <c r="C11" s="66">
        <v>390860752787</v>
      </c>
      <c r="D11" s="67">
        <v>68906130841</v>
      </c>
      <c r="E11" s="68">
        <f t="shared" si="0"/>
        <v>-321954621946</v>
      </c>
      <c r="F11" s="66">
        <v>419909253392</v>
      </c>
      <c r="G11" s="67">
        <v>74678350644</v>
      </c>
      <c r="H11" s="68">
        <f t="shared" si="1"/>
        <v>-345230902748</v>
      </c>
      <c r="I11" s="68">
        <v>80820045803</v>
      </c>
      <c r="J11" s="35">
        <f t="shared" si="2"/>
        <v>-82.3706702835548</v>
      </c>
      <c r="K11" s="36">
        <f t="shared" si="3"/>
        <v>-82.21559776529021</v>
      </c>
      <c r="L11" s="86">
        <v>-321954621946</v>
      </c>
      <c r="M11" s="87">
        <v>-345230902748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116981657792</v>
      </c>
      <c r="D13" s="64">
        <v>20982474599</v>
      </c>
      <c r="E13" s="65">
        <f t="shared" si="0"/>
        <v>-95999183193</v>
      </c>
      <c r="F13" s="63">
        <v>125290614571</v>
      </c>
      <c r="G13" s="64">
        <v>22379979160</v>
      </c>
      <c r="H13" s="65">
        <f t="shared" si="1"/>
        <v>-102910635411</v>
      </c>
      <c r="I13" s="65">
        <v>23870780778</v>
      </c>
      <c r="J13" s="30">
        <f t="shared" si="2"/>
        <v>-82.06344909532054</v>
      </c>
      <c r="K13" s="31">
        <f t="shared" si="3"/>
        <v>-82.13754538867103</v>
      </c>
      <c r="L13" s="84">
        <v>-324378621698</v>
      </c>
      <c r="M13" s="85">
        <v>-346559200287</v>
      </c>
      <c r="N13" s="32">
        <f t="shared" si="4"/>
        <v>29.59479348252989</v>
      </c>
      <c r="O13" s="31">
        <f t="shared" si="5"/>
        <v>29.69496562947267</v>
      </c>
      <c r="P13" s="6"/>
      <c r="Q13" s="33"/>
    </row>
    <row r="14" spans="1:17" ht="12.75">
      <c r="A14" s="3"/>
      <c r="B14" s="29" t="s">
        <v>21</v>
      </c>
      <c r="C14" s="63">
        <v>22487445760</v>
      </c>
      <c r="D14" s="64">
        <v>2119267580</v>
      </c>
      <c r="E14" s="65">
        <f t="shared" si="0"/>
        <v>-20368178180</v>
      </c>
      <c r="F14" s="63">
        <v>23990944547</v>
      </c>
      <c r="G14" s="64">
        <v>2483489885</v>
      </c>
      <c r="H14" s="65">
        <f t="shared" si="1"/>
        <v>-21507454662</v>
      </c>
      <c r="I14" s="65">
        <v>2734237111</v>
      </c>
      <c r="J14" s="30">
        <f t="shared" si="2"/>
        <v>-90.57577457832188</v>
      </c>
      <c r="K14" s="31">
        <f t="shared" si="3"/>
        <v>-89.64821964331307</v>
      </c>
      <c r="L14" s="84">
        <v>-324378621698</v>
      </c>
      <c r="M14" s="85">
        <v>-346559200287</v>
      </c>
      <c r="N14" s="32">
        <f t="shared" si="4"/>
        <v>6.279137038495401</v>
      </c>
      <c r="O14" s="31">
        <f t="shared" si="5"/>
        <v>6.205997314221866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-324378621698</v>
      </c>
      <c r="M15" s="85">
        <v>-346559200287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112640913546</v>
      </c>
      <c r="D16" s="64">
        <v>19917743582</v>
      </c>
      <c r="E16" s="65">
        <f t="shared" si="0"/>
        <v>-92723169964</v>
      </c>
      <c r="F16" s="63">
        <v>120858136656</v>
      </c>
      <c r="G16" s="64">
        <v>21858908211</v>
      </c>
      <c r="H16" s="65">
        <f t="shared" si="1"/>
        <v>-98999228445</v>
      </c>
      <c r="I16" s="65">
        <v>23597363441</v>
      </c>
      <c r="J16" s="30">
        <f t="shared" si="2"/>
        <v>-82.31748753185845</v>
      </c>
      <c r="K16" s="31">
        <f t="shared" si="3"/>
        <v>-81.91358164554757</v>
      </c>
      <c r="L16" s="84">
        <v>-324378621698</v>
      </c>
      <c r="M16" s="85">
        <v>-346559200287</v>
      </c>
      <c r="N16" s="32">
        <f t="shared" si="4"/>
        <v>28.584858483777108</v>
      </c>
      <c r="O16" s="31">
        <f t="shared" si="5"/>
        <v>28.56632528093747</v>
      </c>
      <c r="P16" s="6"/>
      <c r="Q16" s="33"/>
    </row>
    <row r="17" spans="1:17" ht="12.75">
      <c r="A17" s="3"/>
      <c r="B17" s="29" t="s">
        <v>23</v>
      </c>
      <c r="C17" s="63">
        <v>141868885648</v>
      </c>
      <c r="D17" s="64">
        <v>26580795287</v>
      </c>
      <c r="E17" s="65">
        <f t="shared" si="0"/>
        <v>-115288090361</v>
      </c>
      <c r="F17" s="63">
        <v>150044189247</v>
      </c>
      <c r="G17" s="64">
        <v>26902307478</v>
      </c>
      <c r="H17" s="65">
        <f t="shared" si="1"/>
        <v>-123141881769</v>
      </c>
      <c r="I17" s="65">
        <v>28020017181</v>
      </c>
      <c r="J17" s="42">
        <f t="shared" si="2"/>
        <v>-81.26383021506821</v>
      </c>
      <c r="K17" s="31">
        <f t="shared" si="3"/>
        <v>-82.07041031511463</v>
      </c>
      <c r="L17" s="88">
        <v>-324378621698</v>
      </c>
      <c r="M17" s="85">
        <v>-346559200287</v>
      </c>
      <c r="N17" s="32">
        <f t="shared" si="4"/>
        <v>35.541210995197595</v>
      </c>
      <c r="O17" s="31">
        <f t="shared" si="5"/>
        <v>35.53271177536799</v>
      </c>
      <c r="P17" s="6"/>
      <c r="Q17" s="33"/>
    </row>
    <row r="18" spans="1:17" ht="16.5">
      <c r="A18" s="3"/>
      <c r="B18" s="34" t="s">
        <v>24</v>
      </c>
      <c r="C18" s="66">
        <v>393978902746</v>
      </c>
      <c r="D18" s="67">
        <v>69600281048</v>
      </c>
      <c r="E18" s="68">
        <f t="shared" si="0"/>
        <v>-324378621698</v>
      </c>
      <c r="F18" s="66">
        <v>420183885021</v>
      </c>
      <c r="G18" s="67">
        <v>73624684734</v>
      </c>
      <c r="H18" s="68">
        <f t="shared" si="1"/>
        <v>-346559200287</v>
      </c>
      <c r="I18" s="68">
        <v>78222398511</v>
      </c>
      <c r="J18" s="43">
        <f t="shared" si="2"/>
        <v>-82.3340080996998</v>
      </c>
      <c r="K18" s="36">
        <f t="shared" si="3"/>
        <v>-82.47798467322934</v>
      </c>
      <c r="L18" s="89">
        <v>-324378621698</v>
      </c>
      <c r="M18" s="87">
        <v>-346559200287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-3118149959</v>
      </c>
      <c r="D19" s="73">
        <v>-694150207</v>
      </c>
      <c r="E19" s="74">
        <f t="shared" si="0"/>
        <v>2423999752</v>
      </c>
      <c r="F19" s="75">
        <v>-274631629</v>
      </c>
      <c r="G19" s="76">
        <v>1053665910</v>
      </c>
      <c r="H19" s="77">
        <f t="shared" si="1"/>
        <v>1328297539</v>
      </c>
      <c r="I19" s="77">
        <v>2597647292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15991910643</v>
      </c>
      <c r="D22" s="64">
        <v>1788563524</v>
      </c>
      <c r="E22" s="65">
        <f t="shared" si="0"/>
        <v>-14203347119</v>
      </c>
      <c r="F22" s="63">
        <v>15930784735</v>
      </c>
      <c r="G22" s="64">
        <v>1438564460</v>
      </c>
      <c r="H22" s="65">
        <f t="shared" si="1"/>
        <v>-14492220275</v>
      </c>
      <c r="I22" s="65">
        <v>1090370954</v>
      </c>
      <c r="J22" s="30">
        <f t="shared" si="2"/>
        <v>-88.81582342518345</v>
      </c>
      <c r="K22" s="31">
        <f t="shared" si="3"/>
        <v>-90.9699083633999</v>
      </c>
      <c r="L22" s="84">
        <v>-57715898970</v>
      </c>
      <c r="M22" s="85">
        <v>-59174470213</v>
      </c>
      <c r="N22" s="32">
        <f t="shared" si="4"/>
        <v>24.609071975787334</v>
      </c>
      <c r="O22" s="31">
        <f t="shared" si="5"/>
        <v>24.490663326321112</v>
      </c>
      <c r="P22" s="6"/>
      <c r="Q22" s="33"/>
    </row>
    <row r="23" spans="1:17" ht="12.75">
      <c r="A23" s="7"/>
      <c r="B23" s="29" t="s">
        <v>28</v>
      </c>
      <c r="C23" s="63">
        <v>18312809675</v>
      </c>
      <c r="D23" s="64">
        <v>6933230138</v>
      </c>
      <c r="E23" s="65">
        <f t="shared" si="0"/>
        <v>-11379579537</v>
      </c>
      <c r="F23" s="63">
        <v>17346380599</v>
      </c>
      <c r="G23" s="64">
        <v>5829382594</v>
      </c>
      <c r="H23" s="65">
        <f t="shared" si="1"/>
        <v>-11516998005</v>
      </c>
      <c r="I23" s="65">
        <v>6706533440</v>
      </c>
      <c r="J23" s="30">
        <f t="shared" si="2"/>
        <v>-62.13999784279416</v>
      </c>
      <c r="K23" s="31">
        <f t="shared" si="3"/>
        <v>-66.39424252955652</v>
      </c>
      <c r="L23" s="84">
        <v>-57715898970</v>
      </c>
      <c r="M23" s="85">
        <v>-59174470213</v>
      </c>
      <c r="N23" s="32">
        <f t="shared" si="4"/>
        <v>19.716542131510355</v>
      </c>
      <c r="O23" s="31">
        <f t="shared" si="5"/>
        <v>19.462781776574044</v>
      </c>
      <c r="P23" s="6"/>
      <c r="Q23" s="33"/>
    </row>
    <row r="24" spans="1:17" ht="12.75">
      <c r="A24" s="7"/>
      <c r="B24" s="29" t="s">
        <v>29</v>
      </c>
      <c r="C24" s="63">
        <v>39963473900</v>
      </c>
      <c r="D24" s="64">
        <v>7830501586</v>
      </c>
      <c r="E24" s="65">
        <f t="shared" si="0"/>
        <v>-32132972314</v>
      </c>
      <c r="F24" s="63">
        <v>41865752066</v>
      </c>
      <c r="G24" s="64">
        <v>8700500133</v>
      </c>
      <c r="H24" s="65">
        <f t="shared" si="1"/>
        <v>-33165251933</v>
      </c>
      <c r="I24" s="65">
        <v>9401216887</v>
      </c>
      <c r="J24" s="30">
        <f t="shared" si="2"/>
        <v>-80.40585359122146</v>
      </c>
      <c r="K24" s="31">
        <f t="shared" si="3"/>
        <v>-79.2180966454778</v>
      </c>
      <c r="L24" s="84">
        <v>-57715898970</v>
      </c>
      <c r="M24" s="85">
        <v>-59174470213</v>
      </c>
      <c r="N24" s="32">
        <f t="shared" si="4"/>
        <v>55.67438589270232</v>
      </c>
      <c r="O24" s="31">
        <f t="shared" si="5"/>
        <v>56.04655489710485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-57715898970</v>
      </c>
      <c r="M25" s="85">
        <v>-59174470213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74268194218</v>
      </c>
      <c r="D26" s="67">
        <v>16552295248</v>
      </c>
      <c r="E26" s="68">
        <f t="shared" si="0"/>
        <v>-57715898970</v>
      </c>
      <c r="F26" s="66">
        <v>75142917400</v>
      </c>
      <c r="G26" s="67">
        <v>15968447187</v>
      </c>
      <c r="H26" s="68">
        <f t="shared" si="1"/>
        <v>-59174470213</v>
      </c>
      <c r="I26" s="68">
        <v>17198121281</v>
      </c>
      <c r="J26" s="43">
        <f t="shared" si="2"/>
        <v>-77.71280772033595</v>
      </c>
      <c r="K26" s="36">
        <f t="shared" si="3"/>
        <v>-78.74923181116735</v>
      </c>
      <c r="L26" s="89">
        <v>-57715898970</v>
      </c>
      <c r="M26" s="87">
        <v>-59174470213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26339974260</v>
      </c>
      <c r="D28" s="64">
        <v>5355615828</v>
      </c>
      <c r="E28" s="65">
        <f t="shared" si="0"/>
        <v>-20984358432</v>
      </c>
      <c r="F28" s="63">
        <v>27035249404</v>
      </c>
      <c r="G28" s="64">
        <v>5582573329</v>
      </c>
      <c r="H28" s="65">
        <f t="shared" si="1"/>
        <v>-21452676075</v>
      </c>
      <c r="I28" s="65">
        <v>6283275426</v>
      </c>
      <c r="J28" s="30">
        <f t="shared" si="2"/>
        <v>-79.66734600749757</v>
      </c>
      <c r="K28" s="31">
        <f t="shared" si="3"/>
        <v>-79.35076075838225</v>
      </c>
      <c r="L28" s="84">
        <v>-53394183046</v>
      </c>
      <c r="M28" s="85">
        <v>-55230634182</v>
      </c>
      <c r="N28" s="32">
        <f t="shared" si="4"/>
        <v>39.30083247817767</v>
      </c>
      <c r="O28" s="31">
        <f t="shared" si="5"/>
        <v>38.84198759027026</v>
      </c>
      <c r="P28" s="6"/>
      <c r="Q28" s="33"/>
    </row>
    <row r="29" spans="1:17" ht="12.75">
      <c r="A29" s="7"/>
      <c r="B29" s="29" t="s">
        <v>33</v>
      </c>
      <c r="C29" s="63">
        <v>8117311792</v>
      </c>
      <c r="D29" s="64">
        <v>1347975155</v>
      </c>
      <c r="E29" s="65">
        <f t="shared" si="0"/>
        <v>-6769336637</v>
      </c>
      <c r="F29" s="63">
        <v>8614015022</v>
      </c>
      <c r="G29" s="64">
        <v>1232986558</v>
      </c>
      <c r="H29" s="65">
        <f t="shared" si="1"/>
        <v>-7381028464</v>
      </c>
      <c r="I29" s="65">
        <v>1221631207</v>
      </c>
      <c r="J29" s="30">
        <f t="shared" si="2"/>
        <v>-83.3938231086738</v>
      </c>
      <c r="K29" s="31">
        <f t="shared" si="3"/>
        <v>-85.68627341778509</v>
      </c>
      <c r="L29" s="84">
        <v>-53394183046</v>
      </c>
      <c r="M29" s="85">
        <v>-55230634182</v>
      </c>
      <c r="N29" s="32">
        <f t="shared" si="4"/>
        <v>12.678041409806948</v>
      </c>
      <c r="O29" s="31">
        <f t="shared" si="5"/>
        <v>13.364011790408739</v>
      </c>
      <c r="P29" s="6"/>
      <c r="Q29" s="33"/>
    </row>
    <row r="30" spans="1:17" ht="12.75">
      <c r="A30" s="7"/>
      <c r="B30" s="29" t="s">
        <v>34</v>
      </c>
      <c r="C30" s="63">
        <v>80205924</v>
      </c>
      <c r="D30" s="64">
        <v>733137200</v>
      </c>
      <c r="E30" s="65">
        <f t="shared" si="0"/>
        <v>652931276</v>
      </c>
      <c r="F30" s="63">
        <v>97845159</v>
      </c>
      <c r="G30" s="64">
        <v>749079105</v>
      </c>
      <c r="H30" s="65">
        <f t="shared" si="1"/>
        <v>651233946</v>
      </c>
      <c r="I30" s="65">
        <v>796335586</v>
      </c>
      <c r="J30" s="30">
        <f t="shared" si="2"/>
        <v>814.068641613056</v>
      </c>
      <c r="K30" s="31">
        <f t="shared" si="3"/>
        <v>665.5760516470723</v>
      </c>
      <c r="L30" s="84">
        <v>-53394183046</v>
      </c>
      <c r="M30" s="85">
        <v>-55230634182</v>
      </c>
      <c r="N30" s="32">
        <f t="shared" si="4"/>
        <v>-1.222850952579401</v>
      </c>
      <c r="O30" s="31">
        <f t="shared" si="5"/>
        <v>-1.1791172700534391</v>
      </c>
      <c r="P30" s="6"/>
      <c r="Q30" s="33"/>
    </row>
    <row r="31" spans="1:17" ht="12.75">
      <c r="A31" s="7"/>
      <c r="B31" s="29" t="s">
        <v>35</v>
      </c>
      <c r="C31" s="63">
        <v>16557780140</v>
      </c>
      <c r="D31" s="64">
        <v>5485724798</v>
      </c>
      <c r="E31" s="65">
        <f t="shared" si="0"/>
        <v>-11072055342</v>
      </c>
      <c r="F31" s="63">
        <v>17385668812</v>
      </c>
      <c r="G31" s="64">
        <v>4999217977</v>
      </c>
      <c r="H31" s="65">
        <f t="shared" si="1"/>
        <v>-12386450835</v>
      </c>
      <c r="I31" s="65">
        <v>4826104628</v>
      </c>
      <c r="J31" s="30">
        <f t="shared" si="2"/>
        <v>-66.86920135660166</v>
      </c>
      <c r="K31" s="31">
        <f t="shared" si="3"/>
        <v>-71.24517882481794</v>
      </c>
      <c r="L31" s="84">
        <v>-53394183046</v>
      </c>
      <c r="M31" s="85">
        <v>-55230634182</v>
      </c>
      <c r="N31" s="32">
        <f t="shared" si="4"/>
        <v>20.736444890375484</v>
      </c>
      <c r="O31" s="31">
        <f t="shared" si="5"/>
        <v>22.426776404890205</v>
      </c>
      <c r="P31" s="6"/>
      <c r="Q31" s="33"/>
    </row>
    <row r="32" spans="1:17" ht="12.75">
      <c r="A32" s="7"/>
      <c r="B32" s="29" t="s">
        <v>36</v>
      </c>
      <c r="C32" s="63">
        <v>23172922087</v>
      </c>
      <c r="D32" s="64">
        <v>7951558176</v>
      </c>
      <c r="E32" s="65">
        <f t="shared" si="0"/>
        <v>-15221363911</v>
      </c>
      <c r="F32" s="63">
        <v>22010139010</v>
      </c>
      <c r="G32" s="64">
        <v>7348426256</v>
      </c>
      <c r="H32" s="65">
        <f t="shared" si="1"/>
        <v>-14661712754</v>
      </c>
      <c r="I32" s="65">
        <v>7291783087</v>
      </c>
      <c r="J32" s="30">
        <f t="shared" si="2"/>
        <v>-65.68599270240148</v>
      </c>
      <c r="K32" s="31">
        <f t="shared" si="3"/>
        <v>-66.6134491351402</v>
      </c>
      <c r="L32" s="84">
        <v>-53394183046</v>
      </c>
      <c r="M32" s="85">
        <v>-55230634182</v>
      </c>
      <c r="N32" s="32">
        <f t="shared" si="4"/>
        <v>28.507532174219307</v>
      </c>
      <c r="O32" s="31">
        <f t="shared" si="5"/>
        <v>26.54634148448424</v>
      </c>
      <c r="P32" s="6"/>
      <c r="Q32" s="33"/>
    </row>
    <row r="33" spans="1:17" ht="17.25" thickBot="1">
      <c r="A33" s="7"/>
      <c r="B33" s="57" t="s">
        <v>37</v>
      </c>
      <c r="C33" s="81">
        <v>74268194203</v>
      </c>
      <c r="D33" s="82">
        <v>20874011157</v>
      </c>
      <c r="E33" s="83">
        <f t="shared" si="0"/>
        <v>-53394183046</v>
      </c>
      <c r="F33" s="81">
        <v>75142917407</v>
      </c>
      <c r="G33" s="82">
        <v>19912283225</v>
      </c>
      <c r="H33" s="83">
        <f t="shared" si="1"/>
        <v>-55230634182</v>
      </c>
      <c r="I33" s="83">
        <v>20419129934</v>
      </c>
      <c r="J33" s="58">
        <f t="shared" si="2"/>
        <v>-71.8937408119224</v>
      </c>
      <c r="K33" s="59">
        <f t="shared" si="3"/>
        <v>-73.50078502123068</v>
      </c>
      <c r="L33" s="96">
        <v>-53394183046</v>
      </c>
      <c r="M33" s="97">
        <v>-55230634182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21230000</v>
      </c>
      <c r="D8" s="64">
        <v>33117887</v>
      </c>
      <c r="E8" s="65">
        <f>($D8-$C8)</f>
        <v>11887887</v>
      </c>
      <c r="F8" s="63">
        <v>22504000</v>
      </c>
      <c r="G8" s="64">
        <v>22379254</v>
      </c>
      <c r="H8" s="65">
        <f>($G8-$F8)</f>
        <v>-124746</v>
      </c>
      <c r="I8" s="65">
        <v>23722008</v>
      </c>
      <c r="J8" s="30">
        <f>IF($C8=0,0,($E8/$C8)*100)</f>
        <v>55.99569948186528</v>
      </c>
      <c r="K8" s="31">
        <f>IF($F8=0,0,($H8/$F8)*100)</f>
        <v>-0.5543281194454319</v>
      </c>
      <c r="L8" s="84">
        <v>16779466</v>
      </c>
      <c r="M8" s="85">
        <v>-6959771</v>
      </c>
      <c r="N8" s="32">
        <f>IF($L8=0,0,($E8/$L8)*100)</f>
        <v>70.84782674251969</v>
      </c>
      <c r="O8" s="31">
        <f>IF($M8=0,0,($H8/$M8)*100)</f>
        <v>1.7923865598451443</v>
      </c>
      <c r="P8" s="6"/>
      <c r="Q8" s="33"/>
    </row>
    <row r="9" spans="1:17" ht="12.75">
      <c r="A9" s="3"/>
      <c r="B9" s="29" t="s">
        <v>16</v>
      </c>
      <c r="C9" s="63">
        <v>73650000</v>
      </c>
      <c r="D9" s="64">
        <v>71143144</v>
      </c>
      <c r="E9" s="65">
        <f>($D9-$C9)</f>
        <v>-2506856</v>
      </c>
      <c r="F9" s="63">
        <v>78626000</v>
      </c>
      <c r="G9" s="64">
        <v>75089638</v>
      </c>
      <c r="H9" s="65">
        <f>($G9-$F9)</f>
        <v>-3536362</v>
      </c>
      <c r="I9" s="65">
        <v>79273125</v>
      </c>
      <c r="J9" s="30">
        <f>IF($C9=0,0,($E9/$C9)*100)</f>
        <v>-3.403742023082145</v>
      </c>
      <c r="K9" s="31">
        <f>IF($F9=0,0,($H9/$F9)*100)</f>
        <v>-4.49770050619388</v>
      </c>
      <c r="L9" s="84">
        <v>16779466</v>
      </c>
      <c r="M9" s="85">
        <v>-6959771</v>
      </c>
      <c r="N9" s="32">
        <f>IF($L9=0,0,($E9/$L9)*100)</f>
        <v>-14.940022525150681</v>
      </c>
      <c r="O9" s="31">
        <f>IF($M9=0,0,($H9/$M9)*100)</f>
        <v>50.81147066476757</v>
      </c>
      <c r="P9" s="6"/>
      <c r="Q9" s="33"/>
    </row>
    <row r="10" spans="1:17" ht="12.75">
      <c r="A10" s="3"/>
      <c r="B10" s="29" t="s">
        <v>17</v>
      </c>
      <c r="C10" s="63">
        <v>62480000</v>
      </c>
      <c r="D10" s="64">
        <v>69878435</v>
      </c>
      <c r="E10" s="65">
        <f aca="true" t="shared" si="0" ref="E10:E33">($D10-$C10)</f>
        <v>7398435</v>
      </c>
      <c r="F10" s="63">
        <v>69435000</v>
      </c>
      <c r="G10" s="64">
        <v>66136337</v>
      </c>
      <c r="H10" s="65">
        <f aca="true" t="shared" si="1" ref="H10:H33">($G10-$F10)</f>
        <v>-3298663</v>
      </c>
      <c r="I10" s="65">
        <v>70136757</v>
      </c>
      <c r="J10" s="30">
        <f aca="true" t="shared" si="2" ref="J10:J33">IF($C10=0,0,($E10/$C10)*100)</f>
        <v>11.841285211267607</v>
      </c>
      <c r="K10" s="31">
        <f aca="true" t="shared" si="3" ref="K10:K33">IF($F10=0,0,($H10/$F10)*100)</f>
        <v>-4.750720818031253</v>
      </c>
      <c r="L10" s="84">
        <v>16779466</v>
      </c>
      <c r="M10" s="85">
        <v>-6959771</v>
      </c>
      <c r="N10" s="32">
        <f aca="true" t="shared" si="4" ref="N10:N33">IF($L10=0,0,($E10/$L10)*100)</f>
        <v>44.09219578263098</v>
      </c>
      <c r="O10" s="31">
        <f aca="true" t="shared" si="5" ref="O10:O33">IF($M10=0,0,($H10/$M10)*100)</f>
        <v>47.3961427753873</v>
      </c>
      <c r="P10" s="6"/>
      <c r="Q10" s="33"/>
    </row>
    <row r="11" spans="1:17" ht="16.5">
      <c r="A11" s="7"/>
      <c r="B11" s="34" t="s">
        <v>18</v>
      </c>
      <c r="C11" s="66">
        <v>157360000</v>
      </c>
      <c r="D11" s="67">
        <v>174139466</v>
      </c>
      <c r="E11" s="68">
        <f t="shared" si="0"/>
        <v>16779466</v>
      </c>
      <c r="F11" s="66">
        <v>170565000</v>
      </c>
      <c r="G11" s="67">
        <v>163605229</v>
      </c>
      <c r="H11" s="68">
        <f t="shared" si="1"/>
        <v>-6959771</v>
      </c>
      <c r="I11" s="68">
        <v>173131890</v>
      </c>
      <c r="J11" s="35">
        <f t="shared" si="2"/>
        <v>10.66310752414845</v>
      </c>
      <c r="K11" s="36">
        <f t="shared" si="3"/>
        <v>-4.0804215401752995</v>
      </c>
      <c r="L11" s="86">
        <v>16779466</v>
      </c>
      <c r="M11" s="87">
        <v>-6959771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38624000</v>
      </c>
      <c r="D13" s="64">
        <v>39832796</v>
      </c>
      <c r="E13" s="65">
        <f t="shared" si="0"/>
        <v>1208796</v>
      </c>
      <c r="F13" s="63">
        <v>40470000</v>
      </c>
      <c r="G13" s="64">
        <v>45847550</v>
      </c>
      <c r="H13" s="65">
        <f t="shared" si="1"/>
        <v>5377550</v>
      </c>
      <c r="I13" s="65">
        <v>48590311</v>
      </c>
      <c r="J13" s="30">
        <f t="shared" si="2"/>
        <v>3.1296499585749795</v>
      </c>
      <c r="K13" s="31">
        <f t="shared" si="3"/>
        <v>13.287744007907094</v>
      </c>
      <c r="L13" s="84">
        <v>-8564000</v>
      </c>
      <c r="M13" s="85">
        <v>-969218</v>
      </c>
      <c r="N13" s="32">
        <f t="shared" si="4"/>
        <v>-14.114852872489491</v>
      </c>
      <c r="O13" s="31">
        <f t="shared" si="5"/>
        <v>-554.8338970180083</v>
      </c>
      <c r="P13" s="6"/>
      <c r="Q13" s="33"/>
    </row>
    <row r="14" spans="1:17" ht="12.75">
      <c r="A14" s="3"/>
      <c r="B14" s="29" t="s">
        <v>21</v>
      </c>
      <c r="C14" s="63">
        <v>16500000</v>
      </c>
      <c r="D14" s="64">
        <v>14494080</v>
      </c>
      <c r="E14" s="65">
        <f t="shared" si="0"/>
        <v>-2005920</v>
      </c>
      <c r="F14" s="63">
        <v>10500000</v>
      </c>
      <c r="G14" s="64">
        <v>12631155</v>
      </c>
      <c r="H14" s="65">
        <f t="shared" si="1"/>
        <v>2131155</v>
      </c>
      <c r="I14" s="65">
        <v>13313182</v>
      </c>
      <c r="J14" s="30">
        <f t="shared" si="2"/>
        <v>-12.15709090909091</v>
      </c>
      <c r="K14" s="31">
        <f t="shared" si="3"/>
        <v>20.296714285714284</v>
      </c>
      <c r="L14" s="84">
        <v>-8564000</v>
      </c>
      <c r="M14" s="85">
        <v>-969218</v>
      </c>
      <c r="N14" s="32">
        <f t="shared" si="4"/>
        <v>23.422699673049976</v>
      </c>
      <c r="O14" s="31">
        <f t="shared" si="5"/>
        <v>-219.88396831259843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-8564000</v>
      </c>
      <c r="M15" s="85">
        <v>-969218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73754000</v>
      </c>
      <c r="D16" s="64">
        <v>74424000</v>
      </c>
      <c r="E16" s="65">
        <f t="shared" si="0"/>
        <v>670000</v>
      </c>
      <c r="F16" s="63">
        <v>77810000</v>
      </c>
      <c r="G16" s="64">
        <v>78591000</v>
      </c>
      <c r="H16" s="65">
        <f t="shared" si="1"/>
        <v>781000</v>
      </c>
      <c r="I16" s="65">
        <v>82992000</v>
      </c>
      <c r="J16" s="30">
        <f t="shared" si="2"/>
        <v>0.908425305746129</v>
      </c>
      <c r="K16" s="31">
        <f t="shared" si="3"/>
        <v>1.0037270273743735</v>
      </c>
      <c r="L16" s="84">
        <v>-8564000</v>
      </c>
      <c r="M16" s="85">
        <v>-969218</v>
      </c>
      <c r="N16" s="32">
        <f t="shared" si="4"/>
        <v>-7.823446987389071</v>
      </c>
      <c r="O16" s="31">
        <f t="shared" si="5"/>
        <v>-80.58042669451042</v>
      </c>
      <c r="P16" s="6"/>
      <c r="Q16" s="33"/>
    </row>
    <row r="17" spans="1:17" ht="12.75">
      <c r="A17" s="3"/>
      <c r="B17" s="29" t="s">
        <v>23</v>
      </c>
      <c r="C17" s="63">
        <v>47196000</v>
      </c>
      <c r="D17" s="64">
        <v>38759124</v>
      </c>
      <c r="E17" s="65">
        <f t="shared" si="0"/>
        <v>-8436876</v>
      </c>
      <c r="F17" s="63">
        <v>44692229</v>
      </c>
      <c r="G17" s="64">
        <v>35433306</v>
      </c>
      <c r="H17" s="65">
        <f t="shared" si="1"/>
        <v>-9258923</v>
      </c>
      <c r="I17" s="65">
        <v>36645262</v>
      </c>
      <c r="J17" s="42">
        <f t="shared" si="2"/>
        <v>-17.876252224764812</v>
      </c>
      <c r="K17" s="31">
        <f t="shared" si="3"/>
        <v>-20.71707589254499</v>
      </c>
      <c r="L17" s="88">
        <v>-8564000</v>
      </c>
      <c r="M17" s="85">
        <v>-969218</v>
      </c>
      <c r="N17" s="32">
        <f t="shared" si="4"/>
        <v>98.51560018682859</v>
      </c>
      <c r="O17" s="31">
        <f t="shared" si="5"/>
        <v>955.2982920251171</v>
      </c>
      <c r="P17" s="6"/>
      <c r="Q17" s="33"/>
    </row>
    <row r="18" spans="1:17" ht="16.5">
      <c r="A18" s="3"/>
      <c r="B18" s="34" t="s">
        <v>24</v>
      </c>
      <c r="C18" s="66">
        <v>176074000</v>
      </c>
      <c r="D18" s="67">
        <v>167510000</v>
      </c>
      <c r="E18" s="68">
        <f t="shared" si="0"/>
        <v>-8564000</v>
      </c>
      <c r="F18" s="66">
        <v>173472229</v>
      </c>
      <c r="G18" s="67">
        <v>172503011</v>
      </c>
      <c r="H18" s="68">
        <f t="shared" si="1"/>
        <v>-969218</v>
      </c>
      <c r="I18" s="68">
        <v>181540755</v>
      </c>
      <c r="J18" s="43">
        <f t="shared" si="2"/>
        <v>-4.863864057157786</v>
      </c>
      <c r="K18" s="36">
        <f t="shared" si="3"/>
        <v>-0.5587165194032297</v>
      </c>
      <c r="L18" s="89">
        <v>-8564000</v>
      </c>
      <c r="M18" s="87">
        <v>-969218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-18714000</v>
      </c>
      <c r="D19" s="73">
        <v>6629466</v>
      </c>
      <c r="E19" s="74">
        <f t="shared" si="0"/>
        <v>25343466</v>
      </c>
      <c r="F19" s="75">
        <v>-2907229</v>
      </c>
      <c r="G19" s="76">
        <v>-8897782</v>
      </c>
      <c r="H19" s="77">
        <f t="shared" si="1"/>
        <v>-5990553</v>
      </c>
      <c r="I19" s="77">
        <v>-8408865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5003731</v>
      </c>
      <c r="M22" s="85">
        <v>510969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5003731</v>
      </c>
      <c r="M23" s="85">
        <v>510969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12031000</v>
      </c>
      <c r="D24" s="64">
        <v>17034731</v>
      </c>
      <c r="E24" s="65">
        <f t="shared" si="0"/>
        <v>5003731</v>
      </c>
      <c r="F24" s="63">
        <v>12456000</v>
      </c>
      <c r="G24" s="64">
        <v>12966969</v>
      </c>
      <c r="H24" s="65">
        <f t="shared" si="1"/>
        <v>510969</v>
      </c>
      <c r="I24" s="65">
        <v>6000000</v>
      </c>
      <c r="J24" s="30">
        <f t="shared" si="2"/>
        <v>41.59031668190508</v>
      </c>
      <c r="K24" s="31">
        <f t="shared" si="3"/>
        <v>4.1021917148362235</v>
      </c>
      <c r="L24" s="84">
        <v>5003731</v>
      </c>
      <c r="M24" s="85">
        <v>510969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5003731</v>
      </c>
      <c r="M25" s="85">
        <v>510969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12031000</v>
      </c>
      <c r="D26" s="67">
        <v>17034731</v>
      </c>
      <c r="E26" s="68">
        <f t="shared" si="0"/>
        <v>5003731</v>
      </c>
      <c r="F26" s="66">
        <v>12456000</v>
      </c>
      <c r="G26" s="67">
        <v>12966969</v>
      </c>
      <c r="H26" s="68">
        <f t="shared" si="1"/>
        <v>510969</v>
      </c>
      <c r="I26" s="68">
        <v>6000000</v>
      </c>
      <c r="J26" s="43">
        <f t="shared" si="2"/>
        <v>41.59031668190508</v>
      </c>
      <c r="K26" s="36">
        <f t="shared" si="3"/>
        <v>4.1021917148362235</v>
      </c>
      <c r="L26" s="89">
        <v>5003731</v>
      </c>
      <c r="M26" s="87">
        <v>510969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7503731</v>
      </c>
      <c r="M28" s="85">
        <v>2180601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5000000</v>
      </c>
      <c r="E29" s="65">
        <f t="shared" si="0"/>
        <v>5000000</v>
      </c>
      <c r="F29" s="63">
        <v>0</v>
      </c>
      <c r="G29" s="64">
        <v>5180000</v>
      </c>
      <c r="H29" s="65">
        <f t="shared" si="1"/>
        <v>5180000</v>
      </c>
      <c r="I29" s="65">
        <v>6000000</v>
      </c>
      <c r="J29" s="30">
        <f t="shared" si="2"/>
        <v>0</v>
      </c>
      <c r="K29" s="31">
        <f t="shared" si="3"/>
        <v>0</v>
      </c>
      <c r="L29" s="84">
        <v>7503731</v>
      </c>
      <c r="M29" s="85">
        <v>2180601</v>
      </c>
      <c r="N29" s="32">
        <f t="shared" si="4"/>
        <v>66.63351871222463</v>
      </c>
      <c r="O29" s="31">
        <f t="shared" si="5"/>
        <v>237.54918942071475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7503731</v>
      </c>
      <c r="M30" s="85">
        <v>2180601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12031000</v>
      </c>
      <c r="D31" s="64">
        <v>11589105</v>
      </c>
      <c r="E31" s="65">
        <f t="shared" si="0"/>
        <v>-441895</v>
      </c>
      <c r="F31" s="63">
        <v>12456000</v>
      </c>
      <c r="G31" s="64">
        <v>8264013</v>
      </c>
      <c r="H31" s="65">
        <f t="shared" si="1"/>
        <v>-4191987</v>
      </c>
      <c r="I31" s="65">
        <v>0</v>
      </c>
      <c r="J31" s="30">
        <f t="shared" si="2"/>
        <v>-3.672969827944477</v>
      </c>
      <c r="K31" s="31">
        <f t="shared" si="3"/>
        <v>-33.654359344894026</v>
      </c>
      <c r="L31" s="84">
        <v>7503731</v>
      </c>
      <c r="M31" s="85">
        <v>2180601</v>
      </c>
      <c r="N31" s="32">
        <f t="shared" si="4"/>
        <v>-5.8890037502677</v>
      </c>
      <c r="O31" s="31">
        <f t="shared" si="5"/>
        <v>-192.23998338072852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2945626</v>
      </c>
      <c r="E32" s="65">
        <f t="shared" si="0"/>
        <v>2945626</v>
      </c>
      <c r="F32" s="63">
        <v>0</v>
      </c>
      <c r="G32" s="64">
        <v>1192588</v>
      </c>
      <c r="H32" s="65">
        <f t="shared" si="1"/>
        <v>1192588</v>
      </c>
      <c r="I32" s="65">
        <v>0</v>
      </c>
      <c r="J32" s="30">
        <f t="shared" si="2"/>
        <v>0</v>
      </c>
      <c r="K32" s="31">
        <f t="shared" si="3"/>
        <v>0</v>
      </c>
      <c r="L32" s="84">
        <v>7503731</v>
      </c>
      <c r="M32" s="85">
        <v>2180601</v>
      </c>
      <c r="N32" s="32">
        <f t="shared" si="4"/>
        <v>39.255485038043076</v>
      </c>
      <c r="O32" s="31">
        <f t="shared" si="5"/>
        <v>54.69079396001377</v>
      </c>
      <c r="P32" s="6"/>
      <c r="Q32" s="33"/>
    </row>
    <row r="33" spans="1:17" ht="17.25" thickBot="1">
      <c r="A33" s="7"/>
      <c r="B33" s="57" t="s">
        <v>37</v>
      </c>
      <c r="C33" s="81">
        <v>12031000</v>
      </c>
      <c r="D33" s="82">
        <v>19534731</v>
      </c>
      <c r="E33" s="83">
        <f t="shared" si="0"/>
        <v>7503731</v>
      </c>
      <c r="F33" s="81">
        <v>12456000</v>
      </c>
      <c r="G33" s="82">
        <v>14636601</v>
      </c>
      <c r="H33" s="83">
        <f t="shared" si="1"/>
        <v>2180601</v>
      </c>
      <c r="I33" s="83">
        <v>6000000</v>
      </c>
      <c r="J33" s="58">
        <f t="shared" si="2"/>
        <v>62.36996924611421</v>
      </c>
      <c r="K33" s="59">
        <f t="shared" si="3"/>
        <v>17.50643063583815</v>
      </c>
      <c r="L33" s="96">
        <v>7503731</v>
      </c>
      <c r="M33" s="97">
        <v>2180601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5490157</v>
      </c>
      <c r="D8" s="64">
        <v>6610560</v>
      </c>
      <c r="E8" s="65">
        <f>($D8-$C8)</f>
        <v>1120403</v>
      </c>
      <c r="F8" s="63">
        <v>5819567</v>
      </c>
      <c r="G8" s="64">
        <v>7007193</v>
      </c>
      <c r="H8" s="65">
        <f>($G8-$F8)</f>
        <v>1187626</v>
      </c>
      <c r="I8" s="65">
        <v>7427623</v>
      </c>
      <c r="J8" s="30">
        <f>IF($C8=0,0,($E8/$C8)*100)</f>
        <v>20.407485614710108</v>
      </c>
      <c r="K8" s="31">
        <f>IF($F8=0,0,($H8/$F8)*100)</f>
        <v>20.407463304400483</v>
      </c>
      <c r="L8" s="84">
        <v>1398208</v>
      </c>
      <c r="M8" s="85">
        <v>-4699700</v>
      </c>
      <c r="N8" s="32">
        <f>IF($L8=0,0,($E8/$L8)*100)</f>
        <v>80.13135384721014</v>
      </c>
      <c r="O8" s="31">
        <f>IF($M8=0,0,($H8/$M8)*100)</f>
        <v>-25.2702512926357</v>
      </c>
      <c r="P8" s="6"/>
      <c r="Q8" s="33"/>
    </row>
    <row r="9" spans="1:17" ht="12.75">
      <c r="A9" s="3"/>
      <c r="B9" s="29" t="s">
        <v>16</v>
      </c>
      <c r="C9" s="63">
        <v>-230694</v>
      </c>
      <c r="D9" s="64">
        <v>63405</v>
      </c>
      <c r="E9" s="65">
        <f>($D9-$C9)</f>
        <v>294099</v>
      </c>
      <c r="F9" s="63">
        <v>-244535</v>
      </c>
      <c r="G9" s="64">
        <v>67209</v>
      </c>
      <c r="H9" s="65">
        <f>($G9-$F9)</f>
        <v>311744</v>
      </c>
      <c r="I9" s="65">
        <v>71242</v>
      </c>
      <c r="J9" s="30">
        <f>IF($C9=0,0,($E9/$C9)*100)</f>
        <v>-127.48445993393847</v>
      </c>
      <c r="K9" s="31">
        <f>IF($F9=0,0,($H9/$F9)*100)</f>
        <v>-127.48440918477928</v>
      </c>
      <c r="L9" s="84">
        <v>1398208</v>
      </c>
      <c r="M9" s="85">
        <v>-4699700</v>
      </c>
      <c r="N9" s="32">
        <f>IF($L9=0,0,($E9/$L9)*100)</f>
        <v>21.033994942097316</v>
      </c>
      <c r="O9" s="31">
        <f>IF($M9=0,0,($H9/$M9)*100)</f>
        <v>-6.63327446432751</v>
      </c>
      <c r="P9" s="6"/>
      <c r="Q9" s="33"/>
    </row>
    <row r="10" spans="1:17" ht="12.75">
      <c r="A10" s="3"/>
      <c r="B10" s="29" t="s">
        <v>17</v>
      </c>
      <c r="C10" s="63">
        <v>44595737</v>
      </c>
      <c r="D10" s="64">
        <v>44579443</v>
      </c>
      <c r="E10" s="65">
        <f aca="true" t="shared" si="0" ref="E10:E33">($D10-$C10)</f>
        <v>-16294</v>
      </c>
      <c r="F10" s="63">
        <v>50477468</v>
      </c>
      <c r="G10" s="64">
        <v>44278398</v>
      </c>
      <c r="H10" s="65">
        <f aca="true" t="shared" si="1" ref="H10:H33">($G10-$F10)</f>
        <v>-6199070</v>
      </c>
      <c r="I10" s="65">
        <v>46673682</v>
      </c>
      <c r="J10" s="30">
        <f aca="true" t="shared" si="2" ref="J10:J33">IF($C10=0,0,($E10/$C10)*100)</f>
        <v>-0.03653712461350286</v>
      </c>
      <c r="K10" s="31">
        <f aca="true" t="shared" si="3" ref="K10:K33">IF($F10=0,0,($H10/$F10)*100)</f>
        <v>-12.280865593337605</v>
      </c>
      <c r="L10" s="84">
        <v>1398208</v>
      </c>
      <c r="M10" s="85">
        <v>-4699700</v>
      </c>
      <c r="N10" s="32">
        <f aca="true" t="shared" si="4" ref="N10:N33">IF($L10=0,0,($E10/$L10)*100)</f>
        <v>-1.1653487893074566</v>
      </c>
      <c r="O10" s="31">
        <f aca="true" t="shared" si="5" ref="O10:O33">IF($M10=0,0,($H10/$M10)*100)</f>
        <v>131.9035257569632</v>
      </c>
      <c r="P10" s="6"/>
      <c r="Q10" s="33"/>
    </row>
    <row r="11" spans="1:17" ht="16.5">
      <c r="A11" s="7"/>
      <c r="B11" s="34" t="s">
        <v>18</v>
      </c>
      <c r="C11" s="66">
        <v>49855200</v>
      </c>
      <c r="D11" s="67">
        <v>51253408</v>
      </c>
      <c r="E11" s="68">
        <f t="shared" si="0"/>
        <v>1398208</v>
      </c>
      <c r="F11" s="66">
        <v>56052500</v>
      </c>
      <c r="G11" s="67">
        <v>51352800</v>
      </c>
      <c r="H11" s="68">
        <f t="shared" si="1"/>
        <v>-4699700</v>
      </c>
      <c r="I11" s="68">
        <v>54172547</v>
      </c>
      <c r="J11" s="35">
        <f t="shared" si="2"/>
        <v>2.8045379418796834</v>
      </c>
      <c r="K11" s="36">
        <f t="shared" si="3"/>
        <v>-8.384460996387315</v>
      </c>
      <c r="L11" s="86">
        <v>1398208</v>
      </c>
      <c r="M11" s="87">
        <v>-4699700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27203388</v>
      </c>
      <c r="D13" s="64">
        <v>28051091</v>
      </c>
      <c r="E13" s="65">
        <f t="shared" si="0"/>
        <v>847703</v>
      </c>
      <c r="F13" s="63">
        <v>28655492</v>
      </c>
      <c r="G13" s="64">
        <v>28764002</v>
      </c>
      <c r="H13" s="65">
        <f t="shared" si="1"/>
        <v>108510</v>
      </c>
      <c r="I13" s="65">
        <v>30489844</v>
      </c>
      <c r="J13" s="30">
        <f t="shared" si="2"/>
        <v>3.1161670009632623</v>
      </c>
      <c r="K13" s="31">
        <f t="shared" si="3"/>
        <v>0.3786708670016903</v>
      </c>
      <c r="L13" s="84">
        <v>-466451</v>
      </c>
      <c r="M13" s="85">
        <v>-5505942</v>
      </c>
      <c r="N13" s="32">
        <f t="shared" si="4"/>
        <v>-181.7346302183938</v>
      </c>
      <c r="O13" s="31">
        <f t="shared" si="5"/>
        <v>-1.9707799319353527</v>
      </c>
      <c r="P13" s="6"/>
      <c r="Q13" s="33"/>
    </row>
    <row r="14" spans="1:17" ht="12.75">
      <c r="A14" s="3"/>
      <c r="B14" s="29" t="s">
        <v>21</v>
      </c>
      <c r="C14" s="63">
        <v>1647047</v>
      </c>
      <c r="D14" s="64">
        <v>1983168</v>
      </c>
      <c r="E14" s="65">
        <f t="shared" si="0"/>
        <v>336121</v>
      </c>
      <c r="F14" s="63">
        <v>1745870</v>
      </c>
      <c r="G14" s="64">
        <v>2102158</v>
      </c>
      <c r="H14" s="65">
        <f t="shared" si="1"/>
        <v>356288</v>
      </c>
      <c r="I14" s="65">
        <v>2228287</v>
      </c>
      <c r="J14" s="30">
        <f t="shared" si="2"/>
        <v>20.40749292521707</v>
      </c>
      <c r="K14" s="31">
        <f t="shared" si="3"/>
        <v>20.407475928906504</v>
      </c>
      <c r="L14" s="84">
        <v>-466451</v>
      </c>
      <c r="M14" s="85">
        <v>-5505942</v>
      </c>
      <c r="N14" s="32">
        <f t="shared" si="4"/>
        <v>-72.05923022997057</v>
      </c>
      <c r="O14" s="31">
        <f t="shared" si="5"/>
        <v>-6.470972632839213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-466451</v>
      </c>
      <c r="M15" s="85">
        <v>-5505942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-466451</v>
      </c>
      <c r="M16" s="85">
        <v>-5505942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30324082</v>
      </c>
      <c r="D17" s="64">
        <v>28673807</v>
      </c>
      <c r="E17" s="65">
        <f t="shared" si="0"/>
        <v>-1650275</v>
      </c>
      <c r="F17" s="63">
        <v>35529323</v>
      </c>
      <c r="G17" s="64">
        <v>29558583</v>
      </c>
      <c r="H17" s="65">
        <f t="shared" si="1"/>
        <v>-5970740</v>
      </c>
      <c r="I17" s="65">
        <v>31644808</v>
      </c>
      <c r="J17" s="42">
        <f t="shared" si="2"/>
        <v>-5.442126821844104</v>
      </c>
      <c r="K17" s="31">
        <f t="shared" si="3"/>
        <v>-16.80510489884651</v>
      </c>
      <c r="L17" s="88">
        <v>-466451</v>
      </c>
      <c r="M17" s="85">
        <v>-5505942</v>
      </c>
      <c r="N17" s="32">
        <f t="shared" si="4"/>
        <v>353.79386044836434</v>
      </c>
      <c r="O17" s="31">
        <f t="shared" si="5"/>
        <v>108.44175256477457</v>
      </c>
      <c r="P17" s="6"/>
      <c r="Q17" s="33"/>
    </row>
    <row r="18" spans="1:17" ht="16.5">
      <c r="A18" s="3"/>
      <c r="B18" s="34" t="s">
        <v>24</v>
      </c>
      <c r="C18" s="66">
        <v>59174517</v>
      </c>
      <c r="D18" s="67">
        <v>58708066</v>
      </c>
      <c r="E18" s="68">
        <f t="shared" si="0"/>
        <v>-466451</v>
      </c>
      <c r="F18" s="66">
        <v>65930685</v>
      </c>
      <c r="G18" s="67">
        <v>60424743</v>
      </c>
      <c r="H18" s="68">
        <f t="shared" si="1"/>
        <v>-5505942</v>
      </c>
      <c r="I18" s="68">
        <v>64362939</v>
      </c>
      <c r="J18" s="43">
        <f t="shared" si="2"/>
        <v>-0.7882632992171275</v>
      </c>
      <c r="K18" s="36">
        <f t="shared" si="3"/>
        <v>-8.35110692388529</v>
      </c>
      <c r="L18" s="89">
        <v>-466451</v>
      </c>
      <c r="M18" s="87">
        <v>-5505942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-9319317</v>
      </c>
      <c r="D19" s="73">
        <v>-7454658</v>
      </c>
      <c r="E19" s="74">
        <f t="shared" si="0"/>
        <v>1864659</v>
      </c>
      <c r="F19" s="75">
        <v>-9878185</v>
      </c>
      <c r="G19" s="76">
        <v>-9071943</v>
      </c>
      <c r="H19" s="77">
        <f t="shared" si="1"/>
        <v>806242</v>
      </c>
      <c r="I19" s="77">
        <v>-10190392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81615882</v>
      </c>
      <c r="M22" s="85">
        <v>71793056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235084</v>
      </c>
      <c r="D23" s="64">
        <v>512000</v>
      </c>
      <c r="E23" s="65">
        <f t="shared" si="0"/>
        <v>276916</v>
      </c>
      <c r="F23" s="63">
        <v>248014</v>
      </c>
      <c r="G23" s="64">
        <v>141750</v>
      </c>
      <c r="H23" s="65">
        <f t="shared" si="1"/>
        <v>-106264</v>
      </c>
      <c r="I23" s="65">
        <v>150255</v>
      </c>
      <c r="J23" s="30">
        <f t="shared" si="2"/>
        <v>117.79449047999864</v>
      </c>
      <c r="K23" s="31">
        <f t="shared" si="3"/>
        <v>-42.84596837275315</v>
      </c>
      <c r="L23" s="84">
        <v>81615882</v>
      </c>
      <c r="M23" s="85">
        <v>71793056</v>
      </c>
      <c r="N23" s="32">
        <f t="shared" si="4"/>
        <v>0.33929180597472436</v>
      </c>
      <c r="O23" s="31">
        <f t="shared" si="5"/>
        <v>-0.1480143149220448</v>
      </c>
      <c r="P23" s="6"/>
      <c r="Q23" s="33"/>
    </row>
    <row r="24" spans="1:17" ht="12.75">
      <c r="A24" s="7"/>
      <c r="B24" s="29" t="s">
        <v>29</v>
      </c>
      <c r="C24" s="63">
        <v>11719000</v>
      </c>
      <c r="D24" s="64">
        <v>93057966</v>
      </c>
      <c r="E24" s="65">
        <f t="shared" si="0"/>
        <v>81338966</v>
      </c>
      <c r="F24" s="63">
        <v>12124000</v>
      </c>
      <c r="G24" s="64">
        <v>84023320</v>
      </c>
      <c r="H24" s="65">
        <f t="shared" si="1"/>
        <v>71899320</v>
      </c>
      <c r="I24" s="65">
        <v>74181748</v>
      </c>
      <c r="J24" s="30">
        <f t="shared" si="2"/>
        <v>694.0777028756719</v>
      </c>
      <c r="K24" s="31">
        <f t="shared" si="3"/>
        <v>593.0329924117453</v>
      </c>
      <c r="L24" s="84">
        <v>81615882</v>
      </c>
      <c r="M24" s="85">
        <v>71793056</v>
      </c>
      <c r="N24" s="32">
        <f t="shared" si="4"/>
        <v>99.66070819402528</v>
      </c>
      <c r="O24" s="31">
        <f t="shared" si="5"/>
        <v>100.14801431492204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81615882</v>
      </c>
      <c r="M25" s="85">
        <v>71793056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11954084</v>
      </c>
      <c r="D26" s="67">
        <v>93569966</v>
      </c>
      <c r="E26" s="68">
        <f t="shared" si="0"/>
        <v>81615882</v>
      </c>
      <c r="F26" s="66">
        <v>12372014</v>
      </c>
      <c r="G26" s="67">
        <v>84165070</v>
      </c>
      <c r="H26" s="68">
        <f t="shared" si="1"/>
        <v>71793056</v>
      </c>
      <c r="I26" s="68">
        <v>74332003</v>
      </c>
      <c r="J26" s="43">
        <f t="shared" si="2"/>
        <v>682.7447590296338</v>
      </c>
      <c r="K26" s="36">
        <f t="shared" si="3"/>
        <v>580.2859259616098</v>
      </c>
      <c r="L26" s="89">
        <v>81615882</v>
      </c>
      <c r="M26" s="87">
        <v>71793056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80408770</v>
      </c>
      <c r="M28" s="85">
        <v>69826946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80408770</v>
      </c>
      <c r="M29" s="85">
        <v>69826946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80408770</v>
      </c>
      <c r="M30" s="85">
        <v>69826946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11719000</v>
      </c>
      <c r="D31" s="64">
        <v>5732434</v>
      </c>
      <c r="E31" s="65">
        <f t="shared" si="0"/>
        <v>-5986566</v>
      </c>
      <c r="F31" s="63">
        <v>12124000</v>
      </c>
      <c r="G31" s="64">
        <v>0</v>
      </c>
      <c r="H31" s="65">
        <f t="shared" si="1"/>
        <v>-12124000</v>
      </c>
      <c r="I31" s="65">
        <v>0</v>
      </c>
      <c r="J31" s="30">
        <f t="shared" si="2"/>
        <v>-51.084273402167426</v>
      </c>
      <c r="K31" s="31">
        <f t="shared" si="3"/>
        <v>-100</v>
      </c>
      <c r="L31" s="84">
        <v>80408770</v>
      </c>
      <c r="M31" s="85">
        <v>69826946</v>
      </c>
      <c r="N31" s="32">
        <f t="shared" si="4"/>
        <v>-7.445165496251217</v>
      </c>
      <c r="O31" s="31">
        <f t="shared" si="5"/>
        <v>-17.36292462225113</v>
      </c>
      <c r="P31" s="6"/>
      <c r="Q31" s="33"/>
    </row>
    <row r="32" spans="1:17" ht="12.75">
      <c r="A32" s="7"/>
      <c r="B32" s="29" t="s">
        <v>36</v>
      </c>
      <c r="C32" s="63">
        <v>235084</v>
      </c>
      <c r="D32" s="64">
        <v>86630420</v>
      </c>
      <c r="E32" s="65">
        <f t="shared" si="0"/>
        <v>86395336</v>
      </c>
      <c r="F32" s="63">
        <v>248014</v>
      </c>
      <c r="G32" s="64">
        <v>82198960</v>
      </c>
      <c r="H32" s="65">
        <f t="shared" si="1"/>
        <v>81950946</v>
      </c>
      <c r="I32" s="65">
        <v>71600388</v>
      </c>
      <c r="J32" s="30">
        <f t="shared" si="2"/>
        <v>36750.83629681305</v>
      </c>
      <c r="K32" s="31">
        <f t="shared" si="3"/>
        <v>33042.87096696154</v>
      </c>
      <c r="L32" s="84">
        <v>80408770</v>
      </c>
      <c r="M32" s="85">
        <v>69826946</v>
      </c>
      <c r="N32" s="32">
        <f t="shared" si="4"/>
        <v>107.44516549625122</v>
      </c>
      <c r="O32" s="31">
        <f t="shared" si="5"/>
        <v>117.36292462225113</v>
      </c>
      <c r="P32" s="6"/>
      <c r="Q32" s="33"/>
    </row>
    <row r="33" spans="1:17" ht="17.25" thickBot="1">
      <c r="A33" s="7"/>
      <c r="B33" s="57" t="s">
        <v>37</v>
      </c>
      <c r="C33" s="81">
        <v>11954084</v>
      </c>
      <c r="D33" s="82">
        <v>92362854</v>
      </c>
      <c r="E33" s="83">
        <f t="shared" si="0"/>
        <v>80408770</v>
      </c>
      <c r="F33" s="81">
        <v>12372014</v>
      </c>
      <c r="G33" s="82">
        <v>82198960</v>
      </c>
      <c r="H33" s="83">
        <f t="shared" si="1"/>
        <v>69826946</v>
      </c>
      <c r="I33" s="83">
        <v>71600388</v>
      </c>
      <c r="J33" s="58">
        <f t="shared" si="2"/>
        <v>672.6468544139392</v>
      </c>
      <c r="K33" s="59">
        <f t="shared" si="3"/>
        <v>564.3943338570422</v>
      </c>
      <c r="L33" s="96">
        <v>80408770</v>
      </c>
      <c r="M33" s="97">
        <v>69826946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954887191</v>
      </c>
      <c r="D8" s="64">
        <v>1200771539</v>
      </c>
      <c r="E8" s="65">
        <f>($D8-$C8)</f>
        <v>245884348</v>
      </c>
      <c r="F8" s="63">
        <v>1012180423</v>
      </c>
      <c r="G8" s="64">
        <v>1272817830</v>
      </c>
      <c r="H8" s="65">
        <f>($G8-$F8)</f>
        <v>260637407</v>
      </c>
      <c r="I8" s="65">
        <v>1349186901</v>
      </c>
      <c r="J8" s="30">
        <f>IF($C8=0,0,($E8/$C8)*100)</f>
        <v>25.750093866323525</v>
      </c>
      <c r="K8" s="31">
        <f>IF($F8=0,0,($H8/$F8)*100)</f>
        <v>25.750093666848166</v>
      </c>
      <c r="L8" s="84">
        <v>236268785</v>
      </c>
      <c r="M8" s="85">
        <v>387698143</v>
      </c>
      <c r="N8" s="32">
        <f>IF($L8=0,0,($E8/$L8)*100)</f>
        <v>104.06975597728663</v>
      </c>
      <c r="O8" s="31">
        <f>IF($M8=0,0,($H8/$M8)*100)</f>
        <v>67.22689074113002</v>
      </c>
      <c r="P8" s="6"/>
      <c r="Q8" s="33"/>
    </row>
    <row r="9" spans="1:17" ht="12.75">
      <c r="A9" s="3"/>
      <c r="B9" s="29" t="s">
        <v>16</v>
      </c>
      <c r="C9" s="63">
        <v>3267407723</v>
      </c>
      <c r="D9" s="64">
        <v>3337702983</v>
      </c>
      <c r="E9" s="65">
        <f>($D9-$C9)</f>
        <v>70295260</v>
      </c>
      <c r="F9" s="63">
        <v>3531327275</v>
      </c>
      <c r="G9" s="64">
        <v>3732780156</v>
      </c>
      <c r="H9" s="65">
        <f>($G9-$F9)</f>
        <v>201452881</v>
      </c>
      <c r="I9" s="65">
        <v>4176196101</v>
      </c>
      <c r="J9" s="30">
        <f>IF($C9=0,0,($E9/$C9)*100)</f>
        <v>2.151407658896569</v>
      </c>
      <c r="K9" s="31">
        <f>IF($F9=0,0,($H9/$F9)*100)</f>
        <v>5.704735509115337</v>
      </c>
      <c r="L9" s="84">
        <v>236268785</v>
      </c>
      <c r="M9" s="85">
        <v>387698143</v>
      </c>
      <c r="N9" s="32">
        <f>IF($L9=0,0,($E9/$L9)*100)</f>
        <v>29.75224171064324</v>
      </c>
      <c r="O9" s="31">
        <f>IF($M9=0,0,($H9/$M9)*100)</f>
        <v>51.96127054959868</v>
      </c>
      <c r="P9" s="6"/>
      <c r="Q9" s="33"/>
    </row>
    <row r="10" spans="1:17" ht="12.75">
      <c r="A10" s="3"/>
      <c r="B10" s="29" t="s">
        <v>17</v>
      </c>
      <c r="C10" s="63">
        <v>1146058646</v>
      </c>
      <c r="D10" s="64">
        <v>1066147823</v>
      </c>
      <c r="E10" s="65">
        <f aca="true" t="shared" si="0" ref="E10:E33">($D10-$C10)</f>
        <v>-79910823</v>
      </c>
      <c r="F10" s="63">
        <v>1226764348</v>
      </c>
      <c r="G10" s="64">
        <v>1152372203</v>
      </c>
      <c r="H10" s="65">
        <f aca="true" t="shared" si="1" ref="H10:H33">($G10-$F10)</f>
        <v>-74392145</v>
      </c>
      <c r="I10" s="65">
        <v>1238484280</v>
      </c>
      <c r="J10" s="30">
        <f aca="true" t="shared" si="2" ref="J10:J33">IF($C10=0,0,($E10/$C10)*100)</f>
        <v>-6.972664381435154</v>
      </c>
      <c r="K10" s="31">
        <f aca="true" t="shared" si="3" ref="K10:K33">IF($F10=0,0,($H10/$F10)*100)</f>
        <v>-6.064094144998743</v>
      </c>
      <c r="L10" s="84">
        <v>236268785</v>
      </c>
      <c r="M10" s="85">
        <v>387698143</v>
      </c>
      <c r="N10" s="32">
        <f aca="true" t="shared" si="4" ref="N10:N33">IF($L10=0,0,($E10/$L10)*100)</f>
        <v>-33.82199768792987</v>
      </c>
      <c r="O10" s="31">
        <f aca="true" t="shared" si="5" ref="O10:O33">IF($M10=0,0,($H10/$M10)*100)</f>
        <v>-19.1881612907287</v>
      </c>
      <c r="P10" s="6"/>
      <c r="Q10" s="33"/>
    </row>
    <row r="11" spans="1:17" ht="16.5">
      <c r="A11" s="7"/>
      <c r="B11" s="34" t="s">
        <v>18</v>
      </c>
      <c r="C11" s="66">
        <v>5368353560</v>
      </c>
      <c r="D11" s="67">
        <v>5604622345</v>
      </c>
      <c r="E11" s="68">
        <f t="shared" si="0"/>
        <v>236268785</v>
      </c>
      <c r="F11" s="66">
        <v>5770272046</v>
      </c>
      <c r="G11" s="67">
        <v>6157970189</v>
      </c>
      <c r="H11" s="68">
        <f t="shared" si="1"/>
        <v>387698143</v>
      </c>
      <c r="I11" s="68">
        <v>6763867282</v>
      </c>
      <c r="J11" s="35">
        <f t="shared" si="2"/>
        <v>4.401140542613591</v>
      </c>
      <c r="K11" s="36">
        <f t="shared" si="3"/>
        <v>6.718888466770913</v>
      </c>
      <c r="L11" s="86">
        <v>236268785</v>
      </c>
      <c r="M11" s="87">
        <v>387698143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1368957002</v>
      </c>
      <c r="D13" s="64">
        <v>1455415928</v>
      </c>
      <c r="E13" s="65">
        <f t="shared" si="0"/>
        <v>86458926</v>
      </c>
      <c r="F13" s="63">
        <v>1471871001</v>
      </c>
      <c r="G13" s="64">
        <v>1535852923</v>
      </c>
      <c r="H13" s="65">
        <f t="shared" si="1"/>
        <v>63981922</v>
      </c>
      <c r="I13" s="65">
        <v>1655054888</v>
      </c>
      <c r="J13" s="30">
        <f t="shared" si="2"/>
        <v>6.315678715524769</v>
      </c>
      <c r="K13" s="31">
        <f t="shared" si="3"/>
        <v>4.346978910280195</v>
      </c>
      <c r="L13" s="84">
        <v>109891269</v>
      </c>
      <c r="M13" s="85">
        <v>144472474</v>
      </c>
      <c r="N13" s="32">
        <f t="shared" si="4"/>
        <v>78.67679278505739</v>
      </c>
      <c r="O13" s="31">
        <f t="shared" si="5"/>
        <v>44.286582923747815</v>
      </c>
      <c r="P13" s="6"/>
      <c r="Q13" s="33"/>
    </row>
    <row r="14" spans="1:17" ht="12.75">
      <c r="A14" s="3"/>
      <c r="B14" s="29" t="s">
        <v>21</v>
      </c>
      <c r="C14" s="63">
        <v>116788701</v>
      </c>
      <c r="D14" s="64">
        <v>116890701</v>
      </c>
      <c r="E14" s="65">
        <f t="shared" si="0"/>
        <v>102000</v>
      </c>
      <c r="F14" s="63">
        <v>123796023</v>
      </c>
      <c r="G14" s="64">
        <v>123901083</v>
      </c>
      <c r="H14" s="65">
        <f t="shared" si="1"/>
        <v>105060</v>
      </c>
      <c r="I14" s="65">
        <v>131331997</v>
      </c>
      <c r="J14" s="30">
        <f t="shared" si="2"/>
        <v>0.08733721595208084</v>
      </c>
      <c r="K14" s="31">
        <f t="shared" si="3"/>
        <v>0.08486540799456861</v>
      </c>
      <c r="L14" s="84">
        <v>109891269</v>
      </c>
      <c r="M14" s="85">
        <v>144472474</v>
      </c>
      <c r="N14" s="32">
        <f t="shared" si="4"/>
        <v>0.09281902095424888</v>
      </c>
      <c r="O14" s="31">
        <f t="shared" si="5"/>
        <v>0.07271973483336348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109891269</v>
      </c>
      <c r="M15" s="85">
        <v>144472474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2229395619</v>
      </c>
      <c r="D16" s="64">
        <v>2282599889</v>
      </c>
      <c r="E16" s="65">
        <f t="shared" si="0"/>
        <v>53204270</v>
      </c>
      <c r="F16" s="63">
        <v>2425368840</v>
      </c>
      <c r="G16" s="64">
        <v>2561794895</v>
      </c>
      <c r="H16" s="65">
        <f t="shared" si="1"/>
        <v>136426055</v>
      </c>
      <c r="I16" s="65">
        <v>2875643172</v>
      </c>
      <c r="J16" s="30">
        <f t="shared" si="2"/>
        <v>2.386488496997446</v>
      </c>
      <c r="K16" s="31">
        <f t="shared" si="3"/>
        <v>5.624961150238905</v>
      </c>
      <c r="L16" s="84">
        <v>109891269</v>
      </c>
      <c r="M16" s="85">
        <v>144472474</v>
      </c>
      <c r="N16" s="32">
        <f t="shared" si="4"/>
        <v>48.415375019465834</v>
      </c>
      <c r="O16" s="31">
        <f t="shared" si="5"/>
        <v>94.43048299982736</v>
      </c>
      <c r="P16" s="6"/>
      <c r="Q16" s="33"/>
    </row>
    <row r="17" spans="1:17" ht="12.75">
      <c r="A17" s="3"/>
      <c r="B17" s="29" t="s">
        <v>23</v>
      </c>
      <c r="C17" s="63">
        <v>1503474387</v>
      </c>
      <c r="D17" s="64">
        <v>1473600460</v>
      </c>
      <c r="E17" s="65">
        <f t="shared" si="0"/>
        <v>-29873927</v>
      </c>
      <c r="F17" s="63">
        <v>1574046201</v>
      </c>
      <c r="G17" s="64">
        <v>1518005638</v>
      </c>
      <c r="H17" s="65">
        <f t="shared" si="1"/>
        <v>-56040563</v>
      </c>
      <c r="I17" s="65">
        <v>1588381678</v>
      </c>
      <c r="J17" s="42">
        <f t="shared" si="2"/>
        <v>-1.9869927454906486</v>
      </c>
      <c r="K17" s="31">
        <f t="shared" si="3"/>
        <v>-3.560287046491846</v>
      </c>
      <c r="L17" s="88">
        <v>109891269</v>
      </c>
      <c r="M17" s="85">
        <v>144472474</v>
      </c>
      <c r="N17" s="32">
        <f t="shared" si="4"/>
        <v>-27.184986825477463</v>
      </c>
      <c r="O17" s="31">
        <f t="shared" si="5"/>
        <v>-38.78978565840854</v>
      </c>
      <c r="P17" s="6"/>
      <c r="Q17" s="33"/>
    </row>
    <row r="18" spans="1:17" ht="16.5">
      <c r="A18" s="3"/>
      <c r="B18" s="34" t="s">
        <v>24</v>
      </c>
      <c r="C18" s="66">
        <v>5218615709</v>
      </c>
      <c r="D18" s="67">
        <v>5328506978</v>
      </c>
      <c r="E18" s="68">
        <f t="shared" si="0"/>
        <v>109891269</v>
      </c>
      <c r="F18" s="66">
        <v>5595082065</v>
      </c>
      <c r="G18" s="67">
        <v>5739554539</v>
      </c>
      <c r="H18" s="68">
        <f t="shared" si="1"/>
        <v>144472474</v>
      </c>
      <c r="I18" s="68">
        <v>6250411735</v>
      </c>
      <c r="J18" s="43">
        <f t="shared" si="2"/>
        <v>2.1057551490231794</v>
      </c>
      <c r="K18" s="36">
        <f t="shared" si="3"/>
        <v>2.582133243473704</v>
      </c>
      <c r="L18" s="89">
        <v>109891269</v>
      </c>
      <c r="M18" s="87">
        <v>144472474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149737851</v>
      </c>
      <c r="D19" s="73">
        <v>276115367</v>
      </c>
      <c r="E19" s="74">
        <f t="shared" si="0"/>
        <v>126377516</v>
      </c>
      <c r="F19" s="75">
        <v>175189981</v>
      </c>
      <c r="G19" s="76">
        <v>418415650</v>
      </c>
      <c r="H19" s="77">
        <f t="shared" si="1"/>
        <v>243225669</v>
      </c>
      <c r="I19" s="77">
        <v>513455547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5631044</v>
      </c>
      <c r="E22" s="65">
        <f t="shared" si="0"/>
        <v>5631044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-79162617</v>
      </c>
      <c r="M22" s="85">
        <v>-74787052</v>
      </c>
      <c r="N22" s="32">
        <f t="shared" si="4"/>
        <v>-7.113261553745753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118000000</v>
      </c>
      <c r="D23" s="64">
        <v>0</v>
      </c>
      <c r="E23" s="65">
        <f t="shared" si="0"/>
        <v>-118000000</v>
      </c>
      <c r="F23" s="63">
        <v>118000000</v>
      </c>
      <c r="G23" s="64">
        <v>0</v>
      </c>
      <c r="H23" s="65">
        <f t="shared" si="1"/>
        <v>-118000000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-79162617</v>
      </c>
      <c r="M23" s="85">
        <v>-74787052</v>
      </c>
      <c r="N23" s="32">
        <f t="shared" si="4"/>
        <v>149.0602565602398</v>
      </c>
      <c r="O23" s="31">
        <f t="shared" si="5"/>
        <v>157.78132289530546</v>
      </c>
      <c r="P23" s="6"/>
      <c r="Q23" s="33"/>
    </row>
    <row r="24" spans="1:17" ht="12.75">
      <c r="A24" s="7"/>
      <c r="B24" s="29" t="s">
        <v>29</v>
      </c>
      <c r="C24" s="63">
        <v>396145061</v>
      </c>
      <c r="D24" s="64">
        <v>429351400</v>
      </c>
      <c r="E24" s="65">
        <f t="shared" si="0"/>
        <v>33206339</v>
      </c>
      <c r="F24" s="63">
        <v>449605835</v>
      </c>
      <c r="G24" s="64">
        <v>492818783</v>
      </c>
      <c r="H24" s="65">
        <f t="shared" si="1"/>
        <v>43212948</v>
      </c>
      <c r="I24" s="65">
        <v>504996732</v>
      </c>
      <c r="J24" s="30">
        <f t="shared" si="2"/>
        <v>8.382368548575695</v>
      </c>
      <c r="K24" s="31">
        <f t="shared" si="3"/>
        <v>9.611296081155174</v>
      </c>
      <c r="L24" s="84">
        <v>-79162617</v>
      </c>
      <c r="M24" s="85">
        <v>-74787052</v>
      </c>
      <c r="N24" s="32">
        <f t="shared" si="4"/>
        <v>-41.946995006494035</v>
      </c>
      <c r="O24" s="31">
        <f t="shared" si="5"/>
        <v>-57.781322895305465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-79162617</v>
      </c>
      <c r="M25" s="85">
        <v>-74787052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514145061</v>
      </c>
      <c r="D26" s="67">
        <v>434982444</v>
      </c>
      <c r="E26" s="68">
        <f t="shared" si="0"/>
        <v>-79162617</v>
      </c>
      <c r="F26" s="66">
        <v>567605835</v>
      </c>
      <c r="G26" s="67">
        <v>492818783</v>
      </c>
      <c r="H26" s="68">
        <f t="shared" si="1"/>
        <v>-74787052</v>
      </c>
      <c r="I26" s="68">
        <v>504996732</v>
      </c>
      <c r="J26" s="43">
        <f t="shared" si="2"/>
        <v>-15.396942031501885</v>
      </c>
      <c r="K26" s="36">
        <f t="shared" si="3"/>
        <v>-13.175877940014482</v>
      </c>
      <c r="L26" s="89">
        <v>-79162617</v>
      </c>
      <c r="M26" s="87">
        <v>-74787052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66235000</v>
      </c>
      <c r="D28" s="64">
        <v>105842821</v>
      </c>
      <c r="E28" s="65">
        <f t="shared" si="0"/>
        <v>39607821</v>
      </c>
      <c r="F28" s="63">
        <v>67033250</v>
      </c>
      <c r="G28" s="64">
        <v>121425500</v>
      </c>
      <c r="H28" s="65">
        <f t="shared" si="1"/>
        <v>54392250</v>
      </c>
      <c r="I28" s="65">
        <v>138659386</v>
      </c>
      <c r="J28" s="30">
        <f t="shared" si="2"/>
        <v>59.79892956895901</v>
      </c>
      <c r="K28" s="31">
        <f t="shared" si="3"/>
        <v>81.14219435876971</v>
      </c>
      <c r="L28" s="84">
        <v>41226240</v>
      </c>
      <c r="M28" s="85">
        <v>29718188</v>
      </c>
      <c r="N28" s="32">
        <f t="shared" si="4"/>
        <v>96.07429879610656</v>
      </c>
      <c r="O28" s="31">
        <f t="shared" si="5"/>
        <v>183.0268049990127</v>
      </c>
      <c r="P28" s="6"/>
      <c r="Q28" s="33"/>
    </row>
    <row r="29" spans="1:17" ht="12.75">
      <c r="A29" s="7"/>
      <c r="B29" s="29" t="s">
        <v>33</v>
      </c>
      <c r="C29" s="63">
        <v>9344872</v>
      </c>
      <c r="D29" s="64">
        <v>14331044</v>
      </c>
      <c r="E29" s="65">
        <f t="shared" si="0"/>
        <v>4986172</v>
      </c>
      <c r="F29" s="63">
        <v>11384622</v>
      </c>
      <c r="G29" s="64">
        <v>9570000</v>
      </c>
      <c r="H29" s="65">
        <f t="shared" si="1"/>
        <v>-1814622</v>
      </c>
      <c r="I29" s="65">
        <v>9000000</v>
      </c>
      <c r="J29" s="30">
        <f t="shared" si="2"/>
        <v>53.35730655272752</v>
      </c>
      <c r="K29" s="31">
        <f t="shared" si="3"/>
        <v>-15.939238035307628</v>
      </c>
      <c r="L29" s="84">
        <v>41226240</v>
      </c>
      <c r="M29" s="85">
        <v>29718188</v>
      </c>
      <c r="N29" s="32">
        <f t="shared" si="4"/>
        <v>12.094656218951814</v>
      </c>
      <c r="O29" s="31">
        <f t="shared" si="5"/>
        <v>-6.106099066336077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41226240</v>
      </c>
      <c r="M30" s="85">
        <v>29718188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223825262</v>
      </c>
      <c r="D31" s="64">
        <v>258905942</v>
      </c>
      <c r="E31" s="65">
        <f t="shared" si="0"/>
        <v>35080680</v>
      </c>
      <c r="F31" s="63">
        <v>226187317</v>
      </c>
      <c r="G31" s="64">
        <v>268470783</v>
      </c>
      <c r="H31" s="65">
        <f t="shared" si="1"/>
        <v>42283466</v>
      </c>
      <c r="I31" s="65">
        <v>286796590</v>
      </c>
      <c r="J31" s="30">
        <f t="shared" si="2"/>
        <v>15.673244247112732</v>
      </c>
      <c r="K31" s="31">
        <f t="shared" si="3"/>
        <v>18.694003961327326</v>
      </c>
      <c r="L31" s="84">
        <v>41226240</v>
      </c>
      <c r="M31" s="85">
        <v>29718188</v>
      </c>
      <c r="N31" s="32">
        <f t="shared" si="4"/>
        <v>85.09308634500745</v>
      </c>
      <c r="O31" s="31">
        <f t="shared" si="5"/>
        <v>142.28144057773645</v>
      </c>
      <c r="P31" s="6"/>
      <c r="Q31" s="33"/>
    </row>
    <row r="32" spans="1:17" ht="12.75">
      <c r="A32" s="7"/>
      <c r="B32" s="29" t="s">
        <v>36</v>
      </c>
      <c r="C32" s="63">
        <v>214739927</v>
      </c>
      <c r="D32" s="64">
        <v>176291494</v>
      </c>
      <c r="E32" s="65">
        <f t="shared" si="0"/>
        <v>-38448433</v>
      </c>
      <c r="F32" s="63">
        <v>263000646</v>
      </c>
      <c r="G32" s="64">
        <v>197857740</v>
      </c>
      <c r="H32" s="65">
        <f t="shared" si="1"/>
        <v>-65142906</v>
      </c>
      <c r="I32" s="65">
        <v>175815620</v>
      </c>
      <c r="J32" s="30">
        <f t="shared" si="2"/>
        <v>-17.904650307532236</v>
      </c>
      <c r="K32" s="31">
        <f t="shared" si="3"/>
        <v>-24.76910493976505</v>
      </c>
      <c r="L32" s="84">
        <v>41226240</v>
      </c>
      <c r="M32" s="85">
        <v>29718188</v>
      </c>
      <c r="N32" s="32">
        <f t="shared" si="4"/>
        <v>-93.26204136006582</v>
      </c>
      <c r="O32" s="31">
        <f t="shared" si="5"/>
        <v>-219.2021465104131</v>
      </c>
      <c r="P32" s="6"/>
      <c r="Q32" s="33"/>
    </row>
    <row r="33" spans="1:17" ht="17.25" thickBot="1">
      <c r="A33" s="7"/>
      <c r="B33" s="57" t="s">
        <v>37</v>
      </c>
      <c r="C33" s="81">
        <v>514145061</v>
      </c>
      <c r="D33" s="82">
        <v>555371301</v>
      </c>
      <c r="E33" s="83">
        <f t="shared" si="0"/>
        <v>41226240</v>
      </c>
      <c r="F33" s="81">
        <v>567605835</v>
      </c>
      <c r="G33" s="82">
        <v>597324023</v>
      </c>
      <c r="H33" s="83">
        <f t="shared" si="1"/>
        <v>29718188</v>
      </c>
      <c r="I33" s="83">
        <v>610271596</v>
      </c>
      <c r="J33" s="58">
        <f t="shared" si="2"/>
        <v>8.018406307320339</v>
      </c>
      <c r="K33" s="59">
        <f t="shared" si="3"/>
        <v>5.235708685059589</v>
      </c>
      <c r="L33" s="96">
        <v>41226240</v>
      </c>
      <c r="M33" s="97">
        <v>29718188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14843310</v>
      </c>
      <c r="D8" s="64">
        <v>22114207</v>
      </c>
      <c r="E8" s="65">
        <f>($D8-$C8)</f>
        <v>7270897</v>
      </c>
      <c r="F8" s="63">
        <v>15437042</v>
      </c>
      <c r="G8" s="64">
        <v>23219916</v>
      </c>
      <c r="H8" s="65">
        <f>($G8-$F8)</f>
        <v>7782874</v>
      </c>
      <c r="I8" s="65">
        <v>24380912</v>
      </c>
      <c r="J8" s="30">
        <f>IF($C8=0,0,($E8/$C8)*100)</f>
        <v>48.98433705150671</v>
      </c>
      <c r="K8" s="31">
        <f>IF($F8=0,0,($H8/$F8)*100)</f>
        <v>50.41687390628334</v>
      </c>
      <c r="L8" s="84">
        <v>8693490</v>
      </c>
      <c r="M8" s="85">
        <v>3019448</v>
      </c>
      <c r="N8" s="32">
        <f>IF($L8=0,0,($E8/$L8)*100)</f>
        <v>83.63611161915411</v>
      </c>
      <c r="O8" s="31">
        <f>IF($M8=0,0,($H8/$M8)*100)</f>
        <v>257.7581730170548</v>
      </c>
      <c r="P8" s="6"/>
      <c r="Q8" s="33"/>
    </row>
    <row r="9" spans="1:17" ht="12.75">
      <c r="A9" s="3"/>
      <c r="B9" s="29" t="s">
        <v>16</v>
      </c>
      <c r="C9" s="63">
        <v>596070</v>
      </c>
      <c r="D9" s="64">
        <v>361780</v>
      </c>
      <c r="E9" s="65">
        <f>($D9-$C9)</f>
        <v>-234290</v>
      </c>
      <c r="F9" s="63">
        <v>631834</v>
      </c>
      <c r="G9" s="64">
        <v>376251</v>
      </c>
      <c r="H9" s="65">
        <f>($G9-$F9)</f>
        <v>-255583</v>
      </c>
      <c r="I9" s="65">
        <v>391301</v>
      </c>
      <c r="J9" s="30">
        <f>IF($C9=0,0,($E9/$C9)*100)</f>
        <v>-39.30578623316053</v>
      </c>
      <c r="K9" s="31">
        <f>IF($F9=0,0,($H9/$F9)*100)</f>
        <v>-40.45097288211777</v>
      </c>
      <c r="L9" s="84">
        <v>8693490</v>
      </c>
      <c r="M9" s="85">
        <v>3019448</v>
      </c>
      <c r="N9" s="32">
        <f>IF($L9=0,0,($E9/$L9)*100)</f>
        <v>-2.695005113021353</v>
      </c>
      <c r="O9" s="31">
        <f>IF($M9=0,0,($H9/$M9)*100)</f>
        <v>-8.464560409717272</v>
      </c>
      <c r="P9" s="6"/>
      <c r="Q9" s="33"/>
    </row>
    <row r="10" spans="1:17" ht="12.75">
      <c r="A10" s="3"/>
      <c r="B10" s="29" t="s">
        <v>17</v>
      </c>
      <c r="C10" s="63">
        <v>80345324</v>
      </c>
      <c r="D10" s="64">
        <v>82002207</v>
      </c>
      <c r="E10" s="65">
        <f aca="true" t="shared" si="0" ref="E10:E33">($D10-$C10)</f>
        <v>1656883</v>
      </c>
      <c r="F10" s="63">
        <v>89990257</v>
      </c>
      <c r="G10" s="64">
        <v>85482414</v>
      </c>
      <c r="H10" s="65">
        <f aca="true" t="shared" si="1" ref="H10:H33">($G10-$F10)</f>
        <v>-4507843</v>
      </c>
      <c r="I10" s="65">
        <v>91381310</v>
      </c>
      <c r="J10" s="30">
        <f aca="true" t="shared" si="2" ref="J10:J33">IF($C10=0,0,($E10/$C10)*100)</f>
        <v>2.0622021513037896</v>
      </c>
      <c r="K10" s="31">
        <f aca="true" t="shared" si="3" ref="K10:K33">IF($F10=0,0,($H10/$F10)*100)</f>
        <v>-5.0092567243140556</v>
      </c>
      <c r="L10" s="84">
        <v>8693490</v>
      </c>
      <c r="M10" s="85">
        <v>3019448</v>
      </c>
      <c r="N10" s="32">
        <f aca="true" t="shared" si="4" ref="N10:N33">IF($L10=0,0,($E10/$L10)*100)</f>
        <v>19.05889349386725</v>
      </c>
      <c r="O10" s="31">
        <f aca="true" t="shared" si="5" ref="O10:O33">IF($M10=0,0,($H10/$M10)*100)</f>
        <v>-149.29361260733748</v>
      </c>
      <c r="P10" s="6"/>
      <c r="Q10" s="33"/>
    </row>
    <row r="11" spans="1:17" ht="16.5">
      <c r="A11" s="7"/>
      <c r="B11" s="34" t="s">
        <v>18</v>
      </c>
      <c r="C11" s="66">
        <v>95784704</v>
      </c>
      <c r="D11" s="67">
        <v>104478194</v>
      </c>
      <c r="E11" s="68">
        <f t="shared" si="0"/>
        <v>8693490</v>
      </c>
      <c r="F11" s="66">
        <v>106059133</v>
      </c>
      <c r="G11" s="67">
        <v>109078581</v>
      </c>
      <c r="H11" s="68">
        <f t="shared" si="1"/>
        <v>3019448</v>
      </c>
      <c r="I11" s="68">
        <v>116153523</v>
      </c>
      <c r="J11" s="35">
        <f t="shared" si="2"/>
        <v>9.076073357182374</v>
      </c>
      <c r="K11" s="36">
        <f t="shared" si="3"/>
        <v>2.8469476551349895</v>
      </c>
      <c r="L11" s="86">
        <v>8693490</v>
      </c>
      <c r="M11" s="87">
        <v>3019448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34483125</v>
      </c>
      <c r="D13" s="64">
        <v>41323451</v>
      </c>
      <c r="E13" s="65">
        <f t="shared" si="0"/>
        <v>6840326</v>
      </c>
      <c r="F13" s="63">
        <v>36896945</v>
      </c>
      <c r="G13" s="64">
        <v>44047849</v>
      </c>
      <c r="H13" s="65">
        <f t="shared" si="1"/>
        <v>7150904</v>
      </c>
      <c r="I13" s="65">
        <v>46958361</v>
      </c>
      <c r="J13" s="30">
        <f t="shared" si="2"/>
        <v>19.836734634694505</v>
      </c>
      <c r="K13" s="31">
        <f t="shared" si="3"/>
        <v>19.38074818931486</v>
      </c>
      <c r="L13" s="84">
        <v>-8656677</v>
      </c>
      <c r="M13" s="85">
        <v>-12917223</v>
      </c>
      <c r="N13" s="32">
        <f t="shared" si="4"/>
        <v>-79.01791876952322</v>
      </c>
      <c r="O13" s="31">
        <f t="shared" si="5"/>
        <v>-55.359453034138994</v>
      </c>
      <c r="P13" s="6"/>
      <c r="Q13" s="33"/>
    </row>
    <row r="14" spans="1:17" ht="12.75">
      <c r="A14" s="3"/>
      <c r="B14" s="29" t="s">
        <v>21</v>
      </c>
      <c r="C14" s="63">
        <v>728000</v>
      </c>
      <c r="D14" s="64">
        <v>2754504</v>
      </c>
      <c r="E14" s="65">
        <f t="shared" si="0"/>
        <v>2026504</v>
      </c>
      <c r="F14" s="63">
        <v>757120</v>
      </c>
      <c r="G14" s="64">
        <v>3029954</v>
      </c>
      <c r="H14" s="65">
        <f t="shared" si="1"/>
        <v>2272834</v>
      </c>
      <c r="I14" s="65">
        <v>3332950</v>
      </c>
      <c r="J14" s="30">
        <f t="shared" si="2"/>
        <v>278.3659340659341</v>
      </c>
      <c r="K14" s="31">
        <f t="shared" si="3"/>
        <v>300.19468512256975</v>
      </c>
      <c r="L14" s="84">
        <v>-8656677</v>
      </c>
      <c r="M14" s="85">
        <v>-12917223</v>
      </c>
      <c r="N14" s="32">
        <f t="shared" si="4"/>
        <v>-23.409721767371014</v>
      </c>
      <c r="O14" s="31">
        <f t="shared" si="5"/>
        <v>-17.59537634366148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-8656677</v>
      </c>
      <c r="M15" s="85">
        <v>-12917223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-8656677</v>
      </c>
      <c r="M16" s="85">
        <v>-12917223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75341036</v>
      </c>
      <c r="D17" s="64">
        <v>57817529</v>
      </c>
      <c r="E17" s="65">
        <f t="shared" si="0"/>
        <v>-17523507</v>
      </c>
      <c r="F17" s="63">
        <v>80653439</v>
      </c>
      <c r="G17" s="64">
        <v>58312478</v>
      </c>
      <c r="H17" s="65">
        <f t="shared" si="1"/>
        <v>-22340961</v>
      </c>
      <c r="I17" s="65">
        <v>61218630</v>
      </c>
      <c r="J17" s="42">
        <f t="shared" si="2"/>
        <v>-23.25891430534616</v>
      </c>
      <c r="K17" s="31">
        <f t="shared" si="3"/>
        <v>-27.699948417574603</v>
      </c>
      <c r="L17" s="88">
        <v>-8656677</v>
      </c>
      <c r="M17" s="85">
        <v>-12917223</v>
      </c>
      <c r="N17" s="32">
        <f t="shared" si="4"/>
        <v>202.42764053689424</v>
      </c>
      <c r="O17" s="31">
        <f t="shared" si="5"/>
        <v>172.95482937780048</v>
      </c>
      <c r="P17" s="6"/>
      <c r="Q17" s="33"/>
    </row>
    <row r="18" spans="1:17" ht="16.5">
      <c r="A18" s="3"/>
      <c r="B18" s="34" t="s">
        <v>24</v>
      </c>
      <c r="C18" s="66">
        <v>110552161</v>
      </c>
      <c r="D18" s="67">
        <v>101895484</v>
      </c>
      <c r="E18" s="68">
        <f t="shared" si="0"/>
        <v>-8656677</v>
      </c>
      <c r="F18" s="66">
        <v>118307504</v>
      </c>
      <c r="G18" s="67">
        <v>105390281</v>
      </c>
      <c r="H18" s="68">
        <f t="shared" si="1"/>
        <v>-12917223</v>
      </c>
      <c r="I18" s="68">
        <v>111509941</v>
      </c>
      <c r="J18" s="43">
        <f t="shared" si="2"/>
        <v>-7.83040052921263</v>
      </c>
      <c r="K18" s="36">
        <f t="shared" si="3"/>
        <v>-10.918346312166301</v>
      </c>
      <c r="L18" s="89">
        <v>-8656677</v>
      </c>
      <c r="M18" s="87">
        <v>-12917223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-14767457</v>
      </c>
      <c r="D19" s="73">
        <v>2582710</v>
      </c>
      <c r="E19" s="74">
        <f t="shared" si="0"/>
        <v>17350167</v>
      </c>
      <c r="F19" s="75">
        <v>-12248371</v>
      </c>
      <c r="G19" s="76">
        <v>3688300</v>
      </c>
      <c r="H19" s="77">
        <f t="shared" si="1"/>
        <v>15936671</v>
      </c>
      <c r="I19" s="77">
        <v>4643582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3497550</v>
      </c>
      <c r="M22" s="85">
        <v>-1871314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535000</v>
      </c>
      <c r="D23" s="64">
        <v>4900000</v>
      </c>
      <c r="E23" s="65">
        <f t="shared" si="0"/>
        <v>4365000</v>
      </c>
      <c r="F23" s="63">
        <v>572450</v>
      </c>
      <c r="G23" s="64">
        <v>642000</v>
      </c>
      <c r="H23" s="65">
        <f t="shared" si="1"/>
        <v>69550</v>
      </c>
      <c r="I23" s="65">
        <v>686940</v>
      </c>
      <c r="J23" s="30">
        <f t="shared" si="2"/>
        <v>815.8878504672897</v>
      </c>
      <c r="K23" s="31">
        <f t="shared" si="3"/>
        <v>12.149532710280374</v>
      </c>
      <c r="L23" s="84">
        <v>3497550</v>
      </c>
      <c r="M23" s="85">
        <v>-1871314</v>
      </c>
      <c r="N23" s="32">
        <f t="shared" si="4"/>
        <v>124.80164686709267</v>
      </c>
      <c r="O23" s="31">
        <f t="shared" si="5"/>
        <v>-3.7166397515328806</v>
      </c>
      <c r="P23" s="6"/>
      <c r="Q23" s="33"/>
    </row>
    <row r="24" spans="1:17" ht="12.75">
      <c r="A24" s="7"/>
      <c r="B24" s="29" t="s">
        <v>29</v>
      </c>
      <c r="C24" s="63">
        <v>16943450</v>
      </c>
      <c r="D24" s="64">
        <v>16076000</v>
      </c>
      <c r="E24" s="65">
        <f t="shared" si="0"/>
        <v>-867450</v>
      </c>
      <c r="F24" s="63">
        <v>18129491</v>
      </c>
      <c r="G24" s="64">
        <v>16188627</v>
      </c>
      <c r="H24" s="65">
        <f t="shared" si="1"/>
        <v>-1940864</v>
      </c>
      <c r="I24" s="65">
        <v>17321832</v>
      </c>
      <c r="J24" s="30">
        <f t="shared" si="2"/>
        <v>-5.11967751550009</v>
      </c>
      <c r="K24" s="31">
        <f t="shared" si="3"/>
        <v>-10.705562555506937</v>
      </c>
      <c r="L24" s="84">
        <v>3497550</v>
      </c>
      <c r="M24" s="85">
        <v>-1871314</v>
      </c>
      <c r="N24" s="32">
        <f t="shared" si="4"/>
        <v>-24.801646867092682</v>
      </c>
      <c r="O24" s="31">
        <f t="shared" si="5"/>
        <v>103.7166397515329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3497550</v>
      </c>
      <c r="M25" s="85">
        <v>-1871314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17478450</v>
      </c>
      <c r="D26" s="67">
        <v>20976000</v>
      </c>
      <c r="E26" s="68">
        <f t="shared" si="0"/>
        <v>3497550</v>
      </c>
      <c r="F26" s="66">
        <v>18701941</v>
      </c>
      <c r="G26" s="67">
        <v>16830627</v>
      </c>
      <c r="H26" s="68">
        <f t="shared" si="1"/>
        <v>-1871314</v>
      </c>
      <c r="I26" s="68">
        <v>18008772</v>
      </c>
      <c r="J26" s="43">
        <f t="shared" si="2"/>
        <v>20.010641675892312</v>
      </c>
      <c r="K26" s="36">
        <f t="shared" si="3"/>
        <v>-10.005988148502874</v>
      </c>
      <c r="L26" s="89">
        <v>3497550</v>
      </c>
      <c r="M26" s="87">
        <v>-1871314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114329286</v>
      </c>
      <c r="M28" s="85">
        <v>108960422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114329286</v>
      </c>
      <c r="M29" s="85">
        <v>108960422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114329286</v>
      </c>
      <c r="M30" s="85">
        <v>108960422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8969910</v>
      </c>
      <c r="D31" s="64">
        <v>42621784</v>
      </c>
      <c r="E31" s="65">
        <f t="shared" si="0"/>
        <v>33651874</v>
      </c>
      <c r="F31" s="63">
        <v>9597803</v>
      </c>
      <c r="G31" s="64">
        <v>46534247</v>
      </c>
      <c r="H31" s="65">
        <f t="shared" si="1"/>
        <v>36936444</v>
      </c>
      <c r="I31" s="65">
        <v>47001249</v>
      </c>
      <c r="J31" s="30">
        <f t="shared" si="2"/>
        <v>375.16400944937016</v>
      </c>
      <c r="K31" s="31">
        <f t="shared" si="3"/>
        <v>384.84269785491534</v>
      </c>
      <c r="L31" s="84">
        <v>114329286</v>
      </c>
      <c r="M31" s="85">
        <v>108960422</v>
      </c>
      <c r="N31" s="32">
        <f t="shared" si="4"/>
        <v>29.43416789990274</v>
      </c>
      <c r="O31" s="31">
        <f t="shared" si="5"/>
        <v>33.8989546130796</v>
      </c>
      <c r="P31" s="6"/>
      <c r="Q31" s="33"/>
    </row>
    <row r="32" spans="1:17" ht="12.75">
      <c r="A32" s="7"/>
      <c r="B32" s="29" t="s">
        <v>36</v>
      </c>
      <c r="C32" s="63">
        <v>8508540</v>
      </c>
      <c r="D32" s="64">
        <v>89185952</v>
      </c>
      <c r="E32" s="65">
        <f t="shared" si="0"/>
        <v>80677412</v>
      </c>
      <c r="F32" s="63">
        <v>9104138</v>
      </c>
      <c r="G32" s="64">
        <v>81128116</v>
      </c>
      <c r="H32" s="65">
        <f t="shared" si="1"/>
        <v>72023978</v>
      </c>
      <c r="I32" s="65">
        <v>81839259</v>
      </c>
      <c r="J32" s="30">
        <f t="shared" si="2"/>
        <v>948.1933680748989</v>
      </c>
      <c r="K32" s="31">
        <f t="shared" si="3"/>
        <v>791.1125468440833</v>
      </c>
      <c r="L32" s="84">
        <v>114329286</v>
      </c>
      <c r="M32" s="85">
        <v>108960422</v>
      </c>
      <c r="N32" s="32">
        <f t="shared" si="4"/>
        <v>70.56583210009725</v>
      </c>
      <c r="O32" s="31">
        <f t="shared" si="5"/>
        <v>66.1010453869204</v>
      </c>
      <c r="P32" s="6"/>
      <c r="Q32" s="33"/>
    </row>
    <row r="33" spans="1:17" ht="17.25" thickBot="1">
      <c r="A33" s="7"/>
      <c r="B33" s="57" t="s">
        <v>37</v>
      </c>
      <c r="C33" s="81">
        <v>17478450</v>
      </c>
      <c r="D33" s="82">
        <v>131807736</v>
      </c>
      <c r="E33" s="83">
        <f t="shared" si="0"/>
        <v>114329286</v>
      </c>
      <c r="F33" s="81">
        <v>18701941</v>
      </c>
      <c r="G33" s="82">
        <v>127662363</v>
      </c>
      <c r="H33" s="83">
        <f t="shared" si="1"/>
        <v>108960422</v>
      </c>
      <c r="I33" s="83">
        <v>128840508</v>
      </c>
      <c r="J33" s="58">
        <f t="shared" si="2"/>
        <v>654.1157024793389</v>
      </c>
      <c r="K33" s="59">
        <f t="shared" si="3"/>
        <v>582.6155798481025</v>
      </c>
      <c r="L33" s="96">
        <v>114329286</v>
      </c>
      <c r="M33" s="97">
        <v>108960422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15942408</v>
      </c>
      <c r="D8" s="64">
        <v>18586333</v>
      </c>
      <c r="E8" s="65">
        <f>($D8-$C8)</f>
        <v>2643925</v>
      </c>
      <c r="F8" s="63">
        <v>16898951</v>
      </c>
      <c r="G8" s="64">
        <v>19794445</v>
      </c>
      <c r="H8" s="65">
        <f>($G8-$F8)</f>
        <v>2895494</v>
      </c>
      <c r="I8" s="65">
        <v>21081082</v>
      </c>
      <c r="J8" s="30">
        <f>IF($C8=0,0,($E8/$C8)*100)</f>
        <v>16.584226172106497</v>
      </c>
      <c r="K8" s="31">
        <f>IF($F8=0,0,($H8/$F8)*100)</f>
        <v>17.134164126518858</v>
      </c>
      <c r="L8" s="84">
        <v>5890205</v>
      </c>
      <c r="M8" s="85">
        <v>-1130907</v>
      </c>
      <c r="N8" s="32">
        <f>IF($L8=0,0,($E8/$L8)*100)</f>
        <v>44.886807844548706</v>
      </c>
      <c r="O8" s="31">
        <f>IF($M8=0,0,($H8/$M8)*100)</f>
        <v>-256.0329010254601</v>
      </c>
      <c r="P8" s="6"/>
      <c r="Q8" s="33"/>
    </row>
    <row r="9" spans="1:17" ht="12.75">
      <c r="A9" s="3"/>
      <c r="B9" s="29" t="s">
        <v>16</v>
      </c>
      <c r="C9" s="63">
        <v>1204160</v>
      </c>
      <c r="D9" s="64">
        <v>809178</v>
      </c>
      <c r="E9" s="65">
        <f>($D9-$C9)</f>
        <v>-394982</v>
      </c>
      <c r="F9" s="63">
        <v>1276410</v>
      </c>
      <c r="G9" s="64">
        <v>861774</v>
      </c>
      <c r="H9" s="65">
        <f>($G9-$F9)</f>
        <v>-414636</v>
      </c>
      <c r="I9" s="65">
        <v>917789</v>
      </c>
      <c r="J9" s="30">
        <f>IF($C9=0,0,($E9/$C9)*100)</f>
        <v>-32.80145495615201</v>
      </c>
      <c r="K9" s="31">
        <f>IF($F9=0,0,($H9/$F9)*100)</f>
        <v>-32.48454650151597</v>
      </c>
      <c r="L9" s="84">
        <v>5890205</v>
      </c>
      <c r="M9" s="85">
        <v>-1130907</v>
      </c>
      <c r="N9" s="32">
        <f>IF($L9=0,0,($E9/$L9)*100)</f>
        <v>-6.705742839171132</v>
      </c>
      <c r="O9" s="31">
        <f>IF($M9=0,0,($H9/$M9)*100)</f>
        <v>36.66402277110319</v>
      </c>
      <c r="P9" s="6"/>
      <c r="Q9" s="33"/>
    </row>
    <row r="10" spans="1:17" ht="12.75">
      <c r="A10" s="3"/>
      <c r="B10" s="29" t="s">
        <v>17</v>
      </c>
      <c r="C10" s="63">
        <v>86539806</v>
      </c>
      <c r="D10" s="64">
        <v>90181068</v>
      </c>
      <c r="E10" s="65">
        <f aca="true" t="shared" si="0" ref="E10:E33">($D10-$C10)</f>
        <v>3641262</v>
      </c>
      <c r="F10" s="63">
        <v>93175182</v>
      </c>
      <c r="G10" s="64">
        <v>89563417</v>
      </c>
      <c r="H10" s="65">
        <f aca="true" t="shared" si="1" ref="H10:H33">($G10-$F10)</f>
        <v>-3611765</v>
      </c>
      <c r="I10" s="65">
        <v>100285298</v>
      </c>
      <c r="J10" s="30">
        <f aca="true" t="shared" si="2" ref="J10:J33">IF($C10=0,0,($E10/$C10)*100)</f>
        <v>4.207615163824148</v>
      </c>
      <c r="K10" s="31">
        <f aca="true" t="shared" si="3" ref="K10:K33">IF($F10=0,0,($H10/$F10)*100)</f>
        <v>-3.876316549615111</v>
      </c>
      <c r="L10" s="84">
        <v>5890205</v>
      </c>
      <c r="M10" s="85">
        <v>-1130907</v>
      </c>
      <c r="N10" s="32">
        <f aca="true" t="shared" si="4" ref="N10:N33">IF($L10=0,0,($E10/$L10)*100)</f>
        <v>61.81893499462243</v>
      </c>
      <c r="O10" s="31">
        <f aca="true" t="shared" si="5" ref="O10:O33">IF($M10=0,0,($H10/$M10)*100)</f>
        <v>319.3688782543569</v>
      </c>
      <c r="P10" s="6"/>
      <c r="Q10" s="33"/>
    </row>
    <row r="11" spans="1:17" ht="16.5">
      <c r="A11" s="7"/>
      <c r="B11" s="34" t="s">
        <v>18</v>
      </c>
      <c r="C11" s="66">
        <v>103686374</v>
      </c>
      <c r="D11" s="67">
        <v>109576579</v>
      </c>
      <c r="E11" s="68">
        <f t="shared" si="0"/>
        <v>5890205</v>
      </c>
      <c r="F11" s="66">
        <v>111350543</v>
      </c>
      <c r="G11" s="67">
        <v>110219636</v>
      </c>
      <c r="H11" s="68">
        <f t="shared" si="1"/>
        <v>-1130907</v>
      </c>
      <c r="I11" s="68">
        <v>122284169</v>
      </c>
      <c r="J11" s="35">
        <f t="shared" si="2"/>
        <v>5.680789840331382</v>
      </c>
      <c r="K11" s="36">
        <f t="shared" si="3"/>
        <v>-1.015627736992715</v>
      </c>
      <c r="L11" s="86">
        <v>5890205</v>
      </c>
      <c r="M11" s="87">
        <v>-1130907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49987077</v>
      </c>
      <c r="D13" s="64">
        <v>51287578</v>
      </c>
      <c r="E13" s="65">
        <f t="shared" si="0"/>
        <v>1300501</v>
      </c>
      <c r="F13" s="63">
        <v>52986316</v>
      </c>
      <c r="G13" s="64">
        <v>54621267</v>
      </c>
      <c r="H13" s="65">
        <f t="shared" si="1"/>
        <v>1634951</v>
      </c>
      <c r="I13" s="65">
        <v>58171651</v>
      </c>
      <c r="J13" s="30">
        <f t="shared" si="2"/>
        <v>2.601674428772861</v>
      </c>
      <c r="K13" s="31">
        <f t="shared" si="3"/>
        <v>3.085609877086001</v>
      </c>
      <c r="L13" s="84">
        <v>-6368081</v>
      </c>
      <c r="M13" s="85">
        <v>-4961520</v>
      </c>
      <c r="N13" s="32">
        <f t="shared" si="4"/>
        <v>-20.422180559575168</v>
      </c>
      <c r="O13" s="31">
        <f t="shared" si="5"/>
        <v>-32.95262338960641</v>
      </c>
      <c r="P13" s="6"/>
      <c r="Q13" s="33"/>
    </row>
    <row r="14" spans="1:17" ht="12.75">
      <c r="A14" s="3"/>
      <c r="B14" s="29" t="s">
        <v>21</v>
      </c>
      <c r="C14" s="63">
        <v>2133246</v>
      </c>
      <c r="D14" s="64">
        <v>3759070</v>
      </c>
      <c r="E14" s="65">
        <f t="shared" si="0"/>
        <v>1625824</v>
      </c>
      <c r="F14" s="63">
        <v>2261240</v>
      </c>
      <c r="G14" s="64">
        <v>4003409</v>
      </c>
      <c r="H14" s="65">
        <f t="shared" si="1"/>
        <v>1742169</v>
      </c>
      <c r="I14" s="65">
        <v>4263631</v>
      </c>
      <c r="J14" s="30">
        <f t="shared" si="2"/>
        <v>76.21361999506856</v>
      </c>
      <c r="K14" s="31">
        <f t="shared" si="3"/>
        <v>77.0448514974085</v>
      </c>
      <c r="L14" s="84">
        <v>-6368081</v>
      </c>
      <c r="M14" s="85">
        <v>-4961520</v>
      </c>
      <c r="N14" s="32">
        <f t="shared" si="4"/>
        <v>-25.53083103057263</v>
      </c>
      <c r="O14" s="31">
        <f t="shared" si="5"/>
        <v>-35.11361437623954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-6368081</v>
      </c>
      <c r="M15" s="85">
        <v>-4961520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-6368081</v>
      </c>
      <c r="M16" s="85">
        <v>-4961520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74373400</v>
      </c>
      <c r="D17" s="64">
        <v>65078994</v>
      </c>
      <c r="E17" s="65">
        <f t="shared" si="0"/>
        <v>-9294406</v>
      </c>
      <c r="F17" s="63">
        <v>78836164</v>
      </c>
      <c r="G17" s="64">
        <v>70497524</v>
      </c>
      <c r="H17" s="65">
        <f t="shared" si="1"/>
        <v>-8338640</v>
      </c>
      <c r="I17" s="65">
        <v>74349924</v>
      </c>
      <c r="J17" s="42">
        <f t="shared" si="2"/>
        <v>-12.496949178066352</v>
      </c>
      <c r="K17" s="31">
        <f t="shared" si="3"/>
        <v>-10.577176230949036</v>
      </c>
      <c r="L17" s="88">
        <v>-6368081</v>
      </c>
      <c r="M17" s="85">
        <v>-4961520</v>
      </c>
      <c r="N17" s="32">
        <f t="shared" si="4"/>
        <v>145.9530115901478</v>
      </c>
      <c r="O17" s="31">
        <f t="shared" si="5"/>
        <v>168.06623776584595</v>
      </c>
      <c r="P17" s="6"/>
      <c r="Q17" s="33"/>
    </row>
    <row r="18" spans="1:17" ht="16.5">
      <c r="A18" s="3"/>
      <c r="B18" s="34" t="s">
        <v>24</v>
      </c>
      <c r="C18" s="66">
        <v>126493723</v>
      </c>
      <c r="D18" s="67">
        <v>120125642</v>
      </c>
      <c r="E18" s="68">
        <f t="shared" si="0"/>
        <v>-6368081</v>
      </c>
      <c r="F18" s="66">
        <v>134083720</v>
      </c>
      <c r="G18" s="67">
        <v>129122200</v>
      </c>
      <c r="H18" s="68">
        <f t="shared" si="1"/>
        <v>-4961520</v>
      </c>
      <c r="I18" s="68">
        <v>136785206</v>
      </c>
      <c r="J18" s="43">
        <f t="shared" si="2"/>
        <v>-5.034305931528317</v>
      </c>
      <c r="K18" s="36">
        <f t="shared" si="3"/>
        <v>-3.7003149972271054</v>
      </c>
      <c r="L18" s="89">
        <v>-6368081</v>
      </c>
      <c r="M18" s="87">
        <v>-4961520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-22807349</v>
      </c>
      <c r="D19" s="73">
        <v>-10549063</v>
      </c>
      <c r="E19" s="74">
        <f t="shared" si="0"/>
        <v>12258286</v>
      </c>
      <c r="F19" s="75">
        <v>-22733177</v>
      </c>
      <c r="G19" s="76">
        <v>-18902564</v>
      </c>
      <c r="H19" s="77">
        <f t="shared" si="1"/>
        <v>3830613</v>
      </c>
      <c r="I19" s="77">
        <v>-14501037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31132295</v>
      </c>
      <c r="M22" s="85">
        <v>29623982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8473067</v>
      </c>
      <c r="E23" s="65">
        <f t="shared" si="0"/>
        <v>8473067</v>
      </c>
      <c r="F23" s="63">
        <v>0</v>
      </c>
      <c r="G23" s="64">
        <v>10242299</v>
      </c>
      <c r="H23" s="65">
        <f t="shared" si="1"/>
        <v>10242299</v>
      </c>
      <c r="I23" s="65">
        <v>11714735</v>
      </c>
      <c r="J23" s="30">
        <f t="shared" si="2"/>
        <v>0</v>
      </c>
      <c r="K23" s="31">
        <f t="shared" si="3"/>
        <v>0</v>
      </c>
      <c r="L23" s="84">
        <v>31132295</v>
      </c>
      <c r="M23" s="85">
        <v>29623982</v>
      </c>
      <c r="N23" s="32">
        <f t="shared" si="4"/>
        <v>27.216326326086786</v>
      </c>
      <c r="O23" s="31">
        <f t="shared" si="5"/>
        <v>34.57434925527568</v>
      </c>
      <c r="P23" s="6"/>
      <c r="Q23" s="33"/>
    </row>
    <row r="24" spans="1:17" ht="12.75">
      <c r="A24" s="7"/>
      <c r="B24" s="29" t="s">
        <v>29</v>
      </c>
      <c r="C24" s="63">
        <v>17519900</v>
      </c>
      <c r="D24" s="64">
        <v>40179128</v>
      </c>
      <c r="E24" s="65">
        <f t="shared" si="0"/>
        <v>22659228</v>
      </c>
      <c r="F24" s="63">
        <v>18290350</v>
      </c>
      <c r="G24" s="64">
        <v>37672033</v>
      </c>
      <c r="H24" s="65">
        <f t="shared" si="1"/>
        <v>19381683</v>
      </c>
      <c r="I24" s="65">
        <v>40386164</v>
      </c>
      <c r="J24" s="30">
        <f t="shared" si="2"/>
        <v>129.334231359768</v>
      </c>
      <c r="K24" s="31">
        <f t="shared" si="3"/>
        <v>105.9667146883466</v>
      </c>
      <c r="L24" s="84">
        <v>31132295</v>
      </c>
      <c r="M24" s="85">
        <v>29623982</v>
      </c>
      <c r="N24" s="32">
        <f t="shared" si="4"/>
        <v>72.78367367391321</v>
      </c>
      <c r="O24" s="31">
        <f t="shared" si="5"/>
        <v>65.42565074472432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31132295</v>
      </c>
      <c r="M25" s="85">
        <v>29623982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17519900</v>
      </c>
      <c r="D26" s="67">
        <v>48652195</v>
      </c>
      <c r="E26" s="68">
        <f t="shared" si="0"/>
        <v>31132295</v>
      </c>
      <c r="F26" s="66">
        <v>18290350</v>
      </c>
      <c r="G26" s="67">
        <v>47914332</v>
      </c>
      <c r="H26" s="68">
        <f t="shared" si="1"/>
        <v>29623982</v>
      </c>
      <c r="I26" s="68">
        <v>52100899</v>
      </c>
      <c r="J26" s="43">
        <f t="shared" si="2"/>
        <v>177.69676196781944</v>
      </c>
      <c r="K26" s="36">
        <f t="shared" si="3"/>
        <v>161.96509088125705</v>
      </c>
      <c r="L26" s="89">
        <v>31132295</v>
      </c>
      <c r="M26" s="87">
        <v>29623982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99996</v>
      </c>
      <c r="E28" s="65">
        <f t="shared" si="0"/>
        <v>99996</v>
      </c>
      <c r="F28" s="63">
        <v>0</v>
      </c>
      <c r="G28" s="64">
        <v>97163</v>
      </c>
      <c r="H28" s="65">
        <f t="shared" si="1"/>
        <v>97163</v>
      </c>
      <c r="I28" s="65">
        <v>112356</v>
      </c>
      <c r="J28" s="30">
        <f t="shared" si="2"/>
        <v>0</v>
      </c>
      <c r="K28" s="31">
        <f t="shared" si="3"/>
        <v>0</v>
      </c>
      <c r="L28" s="84">
        <v>10335020</v>
      </c>
      <c r="M28" s="85">
        <v>8826707</v>
      </c>
      <c r="N28" s="32">
        <f t="shared" si="4"/>
        <v>0.9675452974449976</v>
      </c>
      <c r="O28" s="31">
        <f t="shared" si="5"/>
        <v>1.1007842449058296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10335020</v>
      </c>
      <c r="M29" s="85">
        <v>8826707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10335020</v>
      </c>
      <c r="M30" s="85">
        <v>8826707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17519900</v>
      </c>
      <c r="D31" s="64">
        <v>11168952</v>
      </c>
      <c r="E31" s="65">
        <f t="shared" si="0"/>
        <v>-6350948</v>
      </c>
      <c r="F31" s="63">
        <v>18290350</v>
      </c>
      <c r="G31" s="64">
        <v>10852501</v>
      </c>
      <c r="H31" s="65">
        <f t="shared" si="1"/>
        <v>-7437849</v>
      </c>
      <c r="I31" s="65">
        <v>12549432</v>
      </c>
      <c r="J31" s="30">
        <f t="shared" si="2"/>
        <v>-36.249910102226615</v>
      </c>
      <c r="K31" s="31">
        <f t="shared" si="3"/>
        <v>-40.66542739750743</v>
      </c>
      <c r="L31" s="84">
        <v>10335020</v>
      </c>
      <c r="M31" s="85">
        <v>8826707</v>
      </c>
      <c r="N31" s="32">
        <f t="shared" si="4"/>
        <v>-61.45075674744703</v>
      </c>
      <c r="O31" s="31">
        <f t="shared" si="5"/>
        <v>-84.26527582710064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16585972</v>
      </c>
      <c r="E32" s="65">
        <f t="shared" si="0"/>
        <v>16585972</v>
      </c>
      <c r="F32" s="63">
        <v>0</v>
      </c>
      <c r="G32" s="64">
        <v>16167393</v>
      </c>
      <c r="H32" s="65">
        <f t="shared" si="1"/>
        <v>16167393</v>
      </c>
      <c r="I32" s="65">
        <v>18641836</v>
      </c>
      <c r="J32" s="30">
        <f t="shared" si="2"/>
        <v>0</v>
      </c>
      <c r="K32" s="31">
        <f t="shared" si="3"/>
        <v>0</v>
      </c>
      <c r="L32" s="84">
        <v>10335020</v>
      </c>
      <c r="M32" s="85">
        <v>8826707</v>
      </c>
      <c r="N32" s="32">
        <f t="shared" si="4"/>
        <v>160.48321145000205</v>
      </c>
      <c r="O32" s="31">
        <f t="shared" si="5"/>
        <v>183.1644915821948</v>
      </c>
      <c r="P32" s="6"/>
      <c r="Q32" s="33"/>
    </row>
    <row r="33" spans="1:17" ht="17.25" thickBot="1">
      <c r="A33" s="7"/>
      <c r="B33" s="57" t="s">
        <v>37</v>
      </c>
      <c r="C33" s="81">
        <v>17519900</v>
      </c>
      <c r="D33" s="82">
        <v>27854920</v>
      </c>
      <c r="E33" s="83">
        <f t="shared" si="0"/>
        <v>10335020</v>
      </c>
      <c r="F33" s="81">
        <v>18290350</v>
      </c>
      <c r="G33" s="82">
        <v>27117057</v>
      </c>
      <c r="H33" s="83">
        <f t="shared" si="1"/>
        <v>8826707</v>
      </c>
      <c r="I33" s="83">
        <v>31303624</v>
      </c>
      <c r="J33" s="58">
        <f t="shared" si="2"/>
        <v>58.990176884571255</v>
      </c>
      <c r="K33" s="59">
        <f t="shared" si="3"/>
        <v>48.25881954145218</v>
      </c>
      <c r="L33" s="96">
        <v>10335020</v>
      </c>
      <c r="M33" s="97">
        <v>8826707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6958193</v>
      </c>
      <c r="M8" s="85">
        <v>8044054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369991885</v>
      </c>
      <c r="D9" s="64">
        <v>372227788</v>
      </c>
      <c r="E9" s="65">
        <f>($D9-$C9)</f>
        <v>2235903</v>
      </c>
      <c r="F9" s="63">
        <v>446114178</v>
      </c>
      <c r="G9" s="64">
        <v>450790836</v>
      </c>
      <c r="H9" s="65">
        <f>($G9-$F9)</f>
        <v>4676658</v>
      </c>
      <c r="I9" s="65">
        <v>545995851</v>
      </c>
      <c r="J9" s="30">
        <f>IF($C9=0,0,($E9/$C9)*100)</f>
        <v>0.604311362126226</v>
      </c>
      <c r="K9" s="31">
        <f>IF($F9=0,0,($H9/$F9)*100)</f>
        <v>1.0483096549332265</v>
      </c>
      <c r="L9" s="84">
        <v>6958193</v>
      </c>
      <c r="M9" s="85">
        <v>8044054</v>
      </c>
      <c r="N9" s="32">
        <f>IF($L9=0,0,($E9/$L9)*100)</f>
        <v>32.133385779900046</v>
      </c>
      <c r="O9" s="31">
        <f>IF($M9=0,0,($H9/$M9)*100)</f>
        <v>58.13807316559536</v>
      </c>
      <c r="P9" s="6"/>
      <c r="Q9" s="33"/>
    </row>
    <row r="10" spans="1:17" ht="12.75">
      <c r="A10" s="3"/>
      <c r="B10" s="29" t="s">
        <v>17</v>
      </c>
      <c r="C10" s="63">
        <v>559686000</v>
      </c>
      <c r="D10" s="64">
        <v>564408290</v>
      </c>
      <c r="E10" s="65">
        <f aca="true" t="shared" si="0" ref="E10:E33">($D10-$C10)</f>
        <v>4722290</v>
      </c>
      <c r="F10" s="63">
        <v>593071250</v>
      </c>
      <c r="G10" s="64">
        <v>596438646</v>
      </c>
      <c r="H10" s="65">
        <f aca="true" t="shared" si="1" ref="H10:H33">($G10-$F10)</f>
        <v>3367396</v>
      </c>
      <c r="I10" s="65">
        <v>642607048</v>
      </c>
      <c r="J10" s="30">
        <f aca="true" t="shared" si="2" ref="J10:J33">IF($C10=0,0,($E10/$C10)*100)</f>
        <v>0.8437391680335045</v>
      </c>
      <c r="K10" s="31">
        <f aca="true" t="shared" si="3" ref="K10:K33">IF($F10=0,0,($H10/$F10)*100)</f>
        <v>0.5677894519419041</v>
      </c>
      <c r="L10" s="84">
        <v>6958193</v>
      </c>
      <c r="M10" s="85">
        <v>8044054</v>
      </c>
      <c r="N10" s="32">
        <f aca="true" t="shared" si="4" ref="N10:N33">IF($L10=0,0,($E10/$L10)*100)</f>
        <v>67.86661422009996</v>
      </c>
      <c r="O10" s="31">
        <f aca="true" t="shared" si="5" ref="O10:O33">IF($M10=0,0,($H10/$M10)*100)</f>
        <v>41.86192683440464</v>
      </c>
      <c r="P10" s="6"/>
      <c r="Q10" s="33"/>
    </row>
    <row r="11" spans="1:17" ht="16.5">
      <c r="A11" s="7"/>
      <c r="B11" s="34" t="s">
        <v>18</v>
      </c>
      <c r="C11" s="66">
        <v>929677885</v>
      </c>
      <c r="D11" s="67">
        <v>936636078</v>
      </c>
      <c r="E11" s="68">
        <f t="shared" si="0"/>
        <v>6958193</v>
      </c>
      <c r="F11" s="66">
        <v>1039185428</v>
      </c>
      <c r="G11" s="67">
        <v>1047229482</v>
      </c>
      <c r="H11" s="68">
        <f t="shared" si="1"/>
        <v>8044054</v>
      </c>
      <c r="I11" s="68">
        <v>1188602899</v>
      </c>
      <c r="J11" s="35">
        <f t="shared" si="2"/>
        <v>0.7484520297048908</v>
      </c>
      <c r="K11" s="36">
        <f t="shared" si="3"/>
        <v>0.7740730175057844</v>
      </c>
      <c r="L11" s="86">
        <v>6958193</v>
      </c>
      <c r="M11" s="87">
        <v>8044054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251629137</v>
      </c>
      <c r="D13" s="64">
        <v>283676829</v>
      </c>
      <c r="E13" s="65">
        <f t="shared" si="0"/>
        <v>32047692</v>
      </c>
      <c r="F13" s="63">
        <v>265468739</v>
      </c>
      <c r="G13" s="64">
        <v>300486748</v>
      </c>
      <c r="H13" s="65">
        <f t="shared" si="1"/>
        <v>35018009</v>
      </c>
      <c r="I13" s="65">
        <v>318526495</v>
      </c>
      <c r="J13" s="30">
        <f t="shared" si="2"/>
        <v>12.736081513485459</v>
      </c>
      <c r="K13" s="31">
        <f t="shared" si="3"/>
        <v>13.19101041121079</v>
      </c>
      <c r="L13" s="84">
        <v>92110274</v>
      </c>
      <c r="M13" s="85">
        <v>96129087</v>
      </c>
      <c r="N13" s="32">
        <f t="shared" si="4"/>
        <v>34.79274418399841</v>
      </c>
      <c r="O13" s="31">
        <f t="shared" si="5"/>
        <v>36.42810942332158</v>
      </c>
      <c r="P13" s="6"/>
      <c r="Q13" s="33"/>
    </row>
    <row r="14" spans="1:17" ht="12.75">
      <c r="A14" s="3"/>
      <c r="B14" s="29" t="s">
        <v>21</v>
      </c>
      <c r="C14" s="63">
        <v>102908664</v>
      </c>
      <c r="D14" s="64">
        <v>107589069</v>
      </c>
      <c r="E14" s="65">
        <f t="shared" si="0"/>
        <v>4680405</v>
      </c>
      <c r="F14" s="63">
        <v>108568640</v>
      </c>
      <c r="G14" s="64">
        <v>128891468</v>
      </c>
      <c r="H14" s="65">
        <f t="shared" si="1"/>
        <v>20322828</v>
      </c>
      <c r="I14" s="65">
        <v>162540499</v>
      </c>
      <c r="J14" s="30">
        <f t="shared" si="2"/>
        <v>4.548115598896513</v>
      </c>
      <c r="K14" s="31">
        <f t="shared" si="3"/>
        <v>18.718874990052374</v>
      </c>
      <c r="L14" s="84">
        <v>92110274</v>
      </c>
      <c r="M14" s="85">
        <v>96129087</v>
      </c>
      <c r="N14" s="32">
        <f t="shared" si="4"/>
        <v>5.081306130953426</v>
      </c>
      <c r="O14" s="31">
        <f t="shared" si="5"/>
        <v>21.14118487362727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92110274</v>
      </c>
      <c r="M15" s="85">
        <v>96129087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146803250</v>
      </c>
      <c r="D16" s="64">
        <v>142500000</v>
      </c>
      <c r="E16" s="65">
        <f t="shared" si="0"/>
        <v>-4303250</v>
      </c>
      <c r="F16" s="63">
        <v>154877429</v>
      </c>
      <c r="G16" s="64">
        <v>150337500</v>
      </c>
      <c r="H16" s="65">
        <f t="shared" si="1"/>
        <v>-4539929</v>
      </c>
      <c r="I16" s="65">
        <v>158606063</v>
      </c>
      <c r="J16" s="30">
        <f t="shared" si="2"/>
        <v>-2.9313043137668955</v>
      </c>
      <c r="K16" s="31">
        <f t="shared" si="3"/>
        <v>-2.9313044704532123</v>
      </c>
      <c r="L16" s="84">
        <v>92110274</v>
      </c>
      <c r="M16" s="85">
        <v>96129087</v>
      </c>
      <c r="N16" s="32">
        <f t="shared" si="4"/>
        <v>-4.671845835568788</v>
      </c>
      <c r="O16" s="31">
        <f t="shared" si="5"/>
        <v>-4.722742243458527</v>
      </c>
      <c r="P16" s="6"/>
      <c r="Q16" s="33"/>
    </row>
    <row r="17" spans="1:17" ht="12.75">
      <c r="A17" s="3"/>
      <c r="B17" s="29" t="s">
        <v>23</v>
      </c>
      <c r="C17" s="63">
        <v>334654480</v>
      </c>
      <c r="D17" s="64">
        <v>394339907</v>
      </c>
      <c r="E17" s="65">
        <f t="shared" si="0"/>
        <v>59685427</v>
      </c>
      <c r="F17" s="63">
        <v>353060478</v>
      </c>
      <c r="G17" s="64">
        <v>398388657</v>
      </c>
      <c r="H17" s="65">
        <f t="shared" si="1"/>
        <v>45328179</v>
      </c>
      <c r="I17" s="65">
        <v>423092668</v>
      </c>
      <c r="J17" s="42">
        <f t="shared" si="2"/>
        <v>17.834940383884895</v>
      </c>
      <c r="K17" s="31">
        <f t="shared" si="3"/>
        <v>12.83864431860878</v>
      </c>
      <c r="L17" s="88">
        <v>92110274</v>
      </c>
      <c r="M17" s="85">
        <v>96129087</v>
      </c>
      <c r="N17" s="32">
        <f t="shared" si="4"/>
        <v>64.79779552061696</v>
      </c>
      <c r="O17" s="31">
        <f t="shared" si="5"/>
        <v>47.15344794650967</v>
      </c>
      <c r="P17" s="6"/>
      <c r="Q17" s="33"/>
    </row>
    <row r="18" spans="1:17" ht="16.5">
      <c r="A18" s="3"/>
      <c r="B18" s="34" t="s">
        <v>24</v>
      </c>
      <c r="C18" s="66">
        <v>835995531</v>
      </c>
      <c r="D18" s="67">
        <v>928105805</v>
      </c>
      <c r="E18" s="68">
        <f t="shared" si="0"/>
        <v>92110274</v>
      </c>
      <c r="F18" s="66">
        <v>881975286</v>
      </c>
      <c r="G18" s="67">
        <v>978104373</v>
      </c>
      <c r="H18" s="68">
        <f t="shared" si="1"/>
        <v>96129087</v>
      </c>
      <c r="I18" s="68">
        <v>1062765725</v>
      </c>
      <c r="J18" s="43">
        <f t="shared" si="2"/>
        <v>11.018034257888875</v>
      </c>
      <c r="K18" s="36">
        <f t="shared" si="3"/>
        <v>10.89929485847294</v>
      </c>
      <c r="L18" s="89">
        <v>92110274</v>
      </c>
      <c r="M18" s="87">
        <v>96129087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93682354</v>
      </c>
      <c r="D19" s="73">
        <v>8530273</v>
      </c>
      <c r="E19" s="74">
        <f t="shared" si="0"/>
        <v>-85152081</v>
      </c>
      <c r="F19" s="75">
        <v>157210142</v>
      </c>
      <c r="G19" s="76">
        <v>69125109</v>
      </c>
      <c r="H19" s="77">
        <f t="shared" si="1"/>
        <v>-88085033</v>
      </c>
      <c r="I19" s="77">
        <v>125837174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-40000000</v>
      </c>
      <c r="M22" s="85">
        <v>-41901000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-40000000</v>
      </c>
      <c r="M23" s="85">
        <v>-41901000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211944000</v>
      </c>
      <c r="D24" s="64">
        <v>171944000</v>
      </c>
      <c r="E24" s="65">
        <f t="shared" si="0"/>
        <v>-40000000</v>
      </c>
      <c r="F24" s="63">
        <v>223845000</v>
      </c>
      <c r="G24" s="64">
        <v>181944000</v>
      </c>
      <c r="H24" s="65">
        <f t="shared" si="1"/>
        <v>-41901000</v>
      </c>
      <c r="I24" s="65">
        <v>173487522</v>
      </c>
      <c r="J24" s="30">
        <f t="shared" si="2"/>
        <v>-18.872909825236857</v>
      </c>
      <c r="K24" s="31">
        <f t="shared" si="3"/>
        <v>-18.718756282248876</v>
      </c>
      <c r="L24" s="84">
        <v>-40000000</v>
      </c>
      <c r="M24" s="85">
        <v>-41901000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-40000000</v>
      </c>
      <c r="M25" s="85">
        <v>-41901000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211944000</v>
      </c>
      <c r="D26" s="67">
        <v>171944000</v>
      </c>
      <c r="E26" s="68">
        <f t="shared" si="0"/>
        <v>-40000000</v>
      </c>
      <c r="F26" s="66">
        <v>223845000</v>
      </c>
      <c r="G26" s="67">
        <v>181944000</v>
      </c>
      <c r="H26" s="68">
        <f t="shared" si="1"/>
        <v>-41901000</v>
      </c>
      <c r="I26" s="68">
        <v>173487522</v>
      </c>
      <c r="J26" s="43">
        <f t="shared" si="2"/>
        <v>-18.872909825236857</v>
      </c>
      <c r="K26" s="36">
        <f t="shared" si="3"/>
        <v>-18.718756282248876</v>
      </c>
      <c r="L26" s="89">
        <v>-40000000</v>
      </c>
      <c r="M26" s="87">
        <v>-41901000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211944000</v>
      </c>
      <c r="D28" s="64">
        <v>171944000</v>
      </c>
      <c r="E28" s="65">
        <f t="shared" si="0"/>
        <v>-40000000</v>
      </c>
      <c r="F28" s="63">
        <v>223845000</v>
      </c>
      <c r="G28" s="64">
        <v>181944000</v>
      </c>
      <c r="H28" s="65">
        <f t="shared" si="1"/>
        <v>-41901000</v>
      </c>
      <c r="I28" s="65">
        <v>173487522</v>
      </c>
      <c r="J28" s="30">
        <f t="shared" si="2"/>
        <v>-18.872909825236857</v>
      </c>
      <c r="K28" s="31">
        <f t="shared" si="3"/>
        <v>-18.718756282248876</v>
      </c>
      <c r="L28" s="84">
        <v>-40000000</v>
      </c>
      <c r="M28" s="85">
        <v>-41901000</v>
      </c>
      <c r="N28" s="32">
        <f t="shared" si="4"/>
        <v>100</v>
      </c>
      <c r="O28" s="31">
        <f t="shared" si="5"/>
        <v>100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-40000000</v>
      </c>
      <c r="M29" s="85">
        <v>-41901000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-40000000</v>
      </c>
      <c r="M30" s="85">
        <v>-41901000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-40000000</v>
      </c>
      <c r="M31" s="85">
        <v>-41901000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-40000000</v>
      </c>
      <c r="M32" s="85">
        <v>-41901000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v>211944000</v>
      </c>
      <c r="D33" s="82">
        <v>171944000</v>
      </c>
      <c r="E33" s="83">
        <f t="shared" si="0"/>
        <v>-40000000</v>
      </c>
      <c r="F33" s="81">
        <v>223845000</v>
      </c>
      <c r="G33" s="82">
        <v>181944000</v>
      </c>
      <c r="H33" s="83">
        <f t="shared" si="1"/>
        <v>-41901000</v>
      </c>
      <c r="I33" s="83">
        <v>173487522</v>
      </c>
      <c r="J33" s="58">
        <f t="shared" si="2"/>
        <v>-18.872909825236857</v>
      </c>
      <c r="K33" s="59">
        <f t="shared" si="3"/>
        <v>-18.718756282248876</v>
      </c>
      <c r="L33" s="96">
        <v>-40000000</v>
      </c>
      <c r="M33" s="97">
        <v>-41901000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33854067</v>
      </c>
      <c r="D8" s="64">
        <v>32011960</v>
      </c>
      <c r="E8" s="65">
        <f>($D8-$C8)</f>
        <v>-1842107</v>
      </c>
      <c r="F8" s="63">
        <v>35682186</v>
      </c>
      <c r="G8" s="64">
        <v>33740607</v>
      </c>
      <c r="H8" s="65">
        <f>($G8-$F8)</f>
        <v>-1941579</v>
      </c>
      <c r="I8" s="65">
        <v>35562600</v>
      </c>
      <c r="J8" s="30">
        <f>IF($C8=0,0,($E8/$C8)*100)</f>
        <v>-5.44131669615943</v>
      </c>
      <c r="K8" s="31">
        <f>IF($F8=0,0,($H8/$F8)*100)</f>
        <v>-5.441311807522106</v>
      </c>
      <c r="L8" s="84">
        <v>-2990749</v>
      </c>
      <c r="M8" s="85">
        <v>-7997556</v>
      </c>
      <c r="N8" s="32">
        <f>IF($L8=0,0,($E8/$L8)*100)</f>
        <v>61.59350049101412</v>
      </c>
      <c r="O8" s="31">
        <f>IF($M8=0,0,($H8/$M8)*100)</f>
        <v>24.27715417059912</v>
      </c>
      <c r="P8" s="6"/>
      <c r="Q8" s="33"/>
    </row>
    <row r="9" spans="1:17" ht="12.75">
      <c r="A9" s="3"/>
      <c r="B9" s="29" t="s">
        <v>16</v>
      </c>
      <c r="C9" s="63">
        <v>2375980</v>
      </c>
      <c r="D9" s="64">
        <v>2722536</v>
      </c>
      <c r="E9" s="65">
        <f>($D9-$C9)</f>
        <v>346556</v>
      </c>
      <c r="F9" s="63">
        <v>2504282</v>
      </c>
      <c r="G9" s="64">
        <v>2869553</v>
      </c>
      <c r="H9" s="65">
        <f>($G9-$F9)</f>
        <v>365271</v>
      </c>
      <c r="I9" s="65">
        <v>3024509</v>
      </c>
      <c r="J9" s="30">
        <f>IF($C9=0,0,($E9/$C9)*100)</f>
        <v>14.58581301189404</v>
      </c>
      <c r="K9" s="31">
        <f>IF($F9=0,0,($H9/$F9)*100)</f>
        <v>14.58585734354198</v>
      </c>
      <c r="L9" s="84">
        <v>-2990749</v>
      </c>
      <c r="M9" s="85">
        <v>-7997556</v>
      </c>
      <c r="N9" s="32">
        <f>IF($L9=0,0,($E9/$L9)*100)</f>
        <v>-11.587598959324236</v>
      </c>
      <c r="O9" s="31">
        <f>IF($M9=0,0,($H9/$M9)*100)</f>
        <v>-4.567282804896896</v>
      </c>
      <c r="P9" s="6"/>
      <c r="Q9" s="33"/>
    </row>
    <row r="10" spans="1:17" ht="12.75">
      <c r="A10" s="3"/>
      <c r="B10" s="29" t="s">
        <v>17</v>
      </c>
      <c r="C10" s="63">
        <v>147266790</v>
      </c>
      <c r="D10" s="64">
        <v>145771592</v>
      </c>
      <c r="E10" s="65">
        <f aca="true" t="shared" si="0" ref="E10:E33">($D10-$C10)</f>
        <v>-1495198</v>
      </c>
      <c r="F10" s="63">
        <v>158317732</v>
      </c>
      <c r="G10" s="64">
        <v>151896484</v>
      </c>
      <c r="H10" s="65">
        <f aca="true" t="shared" si="1" ref="H10:H33">($G10-$F10)</f>
        <v>-6421248</v>
      </c>
      <c r="I10" s="65">
        <v>161398007</v>
      </c>
      <c r="J10" s="30">
        <f aca="true" t="shared" si="2" ref="J10:J33">IF($C10=0,0,($E10/$C10)*100)</f>
        <v>-1.0152988328189947</v>
      </c>
      <c r="K10" s="31">
        <f aca="true" t="shared" si="3" ref="K10:K33">IF($F10=0,0,($H10/$F10)*100)</f>
        <v>-4.055924702104752</v>
      </c>
      <c r="L10" s="84">
        <v>-2990749</v>
      </c>
      <c r="M10" s="85">
        <v>-7997556</v>
      </c>
      <c r="N10" s="32">
        <f aca="true" t="shared" si="4" ref="N10:N33">IF($L10=0,0,($E10/$L10)*100)</f>
        <v>49.99409846831011</v>
      </c>
      <c r="O10" s="31">
        <f aca="true" t="shared" si="5" ref="O10:O33">IF($M10=0,0,($H10/$M10)*100)</f>
        <v>80.29012863429777</v>
      </c>
      <c r="P10" s="6"/>
      <c r="Q10" s="33"/>
    </row>
    <row r="11" spans="1:17" ht="16.5">
      <c r="A11" s="7"/>
      <c r="B11" s="34" t="s">
        <v>18</v>
      </c>
      <c r="C11" s="66">
        <v>183496837</v>
      </c>
      <c r="D11" s="67">
        <v>180506088</v>
      </c>
      <c r="E11" s="68">
        <f t="shared" si="0"/>
        <v>-2990749</v>
      </c>
      <c r="F11" s="66">
        <v>196504200</v>
      </c>
      <c r="G11" s="67">
        <v>188506644</v>
      </c>
      <c r="H11" s="68">
        <f t="shared" si="1"/>
        <v>-7997556</v>
      </c>
      <c r="I11" s="68">
        <v>199985116</v>
      </c>
      <c r="J11" s="35">
        <f t="shared" si="2"/>
        <v>-1.62986406136254</v>
      </c>
      <c r="K11" s="36">
        <f t="shared" si="3"/>
        <v>-4.069916062862779</v>
      </c>
      <c r="L11" s="86">
        <v>-2990749</v>
      </c>
      <c r="M11" s="87">
        <v>-7997556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85066728</v>
      </c>
      <c r="D13" s="64">
        <v>88896218</v>
      </c>
      <c r="E13" s="65">
        <f t="shared" si="0"/>
        <v>3829490</v>
      </c>
      <c r="F13" s="63">
        <v>89660332</v>
      </c>
      <c r="G13" s="64">
        <v>93696752</v>
      </c>
      <c r="H13" s="65">
        <f t="shared" si="1"/>
        <v>4036420</v>
      </c>
      <c r="I13" s="65">
        <v>98756140</v>
      </c>
      <c r="J13" s="30">
        <f t="shared" si="2"/>
        <v>4.5017483216234675</v>
      </c>
      <c r="K13" s="31">
        <f t="shared" si="3"/>
        <v>4.501901688251611</v>
      </c>
      <c r="L13" s="84">
        <v>-5078714</v>
      </c>
      <c r="M13" s="85">
        <v>-6574836</v>
      </c>
      <c r="N13" s="32">
        <f t="shared" si="4"/>
        <v>-75.40274959369636</v>
      </c>
      <c r="O13" s="31">
        <f t="shared" si="5"/>
        <v>-61.39194954824728</v>
      </c>
      <c r="P13" s="6"/>
      <c r="Q13" s="33"/>
    </row>
    <row r="14" spans="1:17" ht="12.75">
      <c r="A14" s="3"/>
      <c r="B14" s="29" t="s">
        <v>21</v>
      </c>
      <c r="C14" s="63">
        <v>4081835</v>
      </c>
      <c r="D14" s="64">
        <v>5818350</v>
      </c>
      <c r="E14" s="65">
        <f t="shared" si="0"/>
        <v>1736515</v>
      </c>
      <c r="F14" s="63">
        <v>4302254</v>
      </c>
      <c r="G14" s="64">
        <v>8091730</v>
      </c>
      <c r="H14" s="65">
        <f t="shared" si="1"/>
        <v>3789476</v>
      </c>
      <c r="I14" s="65">
        <v>8528683</v>
      </c>
      <c r="J14" s="30">
        <f t="shared" si="2"/>
        <v>42.542508455143334</v>
      </c>
      <c r="K14" s="31">
        <f t="shared" si="3"/>
        <v>88.08117791278711</v>
      </c>
      <c r="L14" s="84">
        <v>-5078714</v>
      </c>
      <c r="M14" s="85">
        <v>-6574836</v>
      </c>
      <c r="N14" s="32">
        <f t="shared" si="4"/>
        <v>-34.1920218385993</v>
      </c>
      <c r="O14" s="31">
        <f t="shared" si="5"/>
        <v>-57.63605358369395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-5078714</v>
      </c>
      <c r="M15" s="85">
        <v>-6574836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-5078714</v>
      </c>
      <c r="M16" s="85">
        <v>-6574836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103751922</v>
      </c>
      <c r="D17" s="64">
        <v>93107203</v>
      </c>
      <c r="E17" s="65">
        <f t="shared" si="0"/>
        <v>-10644719</v>
      </c>
      <c r="F17" s="63">
        <v>109354528</v>
      </c>
      <c r="G17" s="64">
        <v>94953796</v>
      </c>
      <c r="H17" s="65">
        <f t="shared" si="1"/>
        <v>-14400732</v>
      </c>
      <c r="I17" s="65">
        <v>99586542</v>
      </c>
      <c r="J17" s="42">
        <f t="shared" si="2"/>
        <v>-10.259780054966114</v>
      </c>
      <c r="K17" s="31">
        <f t="shared" si="3"/>
        <v>-13.168848390073066</v>
      </c>
      <c r="L17" s="88">
        <v>-5078714</v>
      </c>
      <c r="M17" s="85">
        <v>-6574836</v>
      </c>
      <c r="N17" s="32">
        <f t="shared" si="4"/>
        <v>209.59477143229566</v>
      </c>
      <c r="O17" s="31">
        <f t="shared" si="5"/>
        <v>219.02800313194123</v>
      </c>
      <c r="P17" s="6"/>
      <c r="Q17" s="33"/>
    </row>
    <row r="18" spans="1:17" ht="16.5">
      <c r="A18" s="3"/>
      <c r="B18" s="34" t="s">
        <v>24</v>
      </c>
      <c r="C18" s="66">
        <v>192900485</v>
      </c>
      <c r="D18" s="67">
        <v>187821771</v>
      </c>
      <c r="E18" s="68">
        <f t="shared" si="0"/>
        <v>-5078714</v>
      </c>
      <c r="F18" s="66">
        <v>203317114</v>
      </c>
      <c r="G18" s="67">
        <v>196742278</v>
      </c>
      <c r="H18" s="68">
        <f t="shared" si="1"/>
        <v>-6574836</v>
      </c>
      <c r="I18" s="68">
        <v>206871365</v>
      </c>
      <c r="J18" s="43">
        <f t="shared" si="2"/>
        <v>-2.6328155680894216</v>
      </c>
      <c r="K18" s="36">
        <f t="shared" si="3"/>
        <v>-3.233783851564999</v>
      </c>
      <c r="L18" s="89">
        <v>-5078714</v>
      </c>
      <c r="M18" s="87">
        <v>-6574836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-9403648</v>
      </c>
      <c r="D19" s="73">
        <v>-7315683</v>
      </c>
      <c r="E19" s="74">
        <f t="shared" si="0"/>
        <v>2087965</v>
      </c>
      <c r="F19" s="75">
        <v>-6812914</v>
      </c>
      <c r="G19" s="76">
        <v>-8235634</v>
      </c>
      <c r="H19" s="77">
        <f t="shared" si="1"/>
        <v>-1422720</v>
      </c>
      <c r="I19" s="77">
        <v>-6886249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360492937</v>
      </c>
      <c r="M22" s="85">
        <v>363146032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359992935</v>
      </c>
      <c r="E23" s="65">
        <f t="shared" si="0"/>
        <v>359992935</v>
      </c>
      <c r="F23" s="63">
        <v>0</v>
      </c>
      <c r="G23" s="64">
        <v>363146032</v>
      </c>
      <c r="H23" s="65">
        <f t="shared" si="1"/>
        <v>363146032</v>
      </c>
      <c r="I23" s="65">
        <v>365819982</v>
      </c>
      <c r="J23" s="30">
        <f t="shared" si="2"/>
        <v>0</v>
      </c>
      <c r="K23" s="31">
        <f t="shared" si="3"/>
        <v>0</v>
      </c>
      <c r="L23" s="84">
        <v>360492937</v>
      </c>
      <c r="M23" s="85">
        <v>363146032</v>
      </c>
      <c r="N23" s="32">
        <f t="shared" si="4"/>
        <v>99.86130047258041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28304000</v>
      </c>
      <c r="D24" s="64">
        <v>28804002</v>
      </c>
      <c r="E24" s="65">
        <f t="shared" si="0"/>
        <v>500002</v>
      </c>
      <c r="F24" s="63">
        <v>29710000</v>
      </c>
      <c r="G24" s="64">
        <v>29710000</v>
      </c>
      <c r="H24" s="65">
        <f t="shared" si="1"/>
        <v>0</v>
      </c>
      <c r="I24" s="65">
        <v>31374000</v>
      </c>
      <c r="J24" s="30">
        <f t="shared" si="2"/>
        <v>1.7665418315432446</v>
      </c>
      <c r="K24" s="31">
        <f t="shared" si="3"/>
        <v>0</v>
      </c>
      <c r="L24" s="84">
        <v>360492937</v>
      </c>
      <c r="M24" s="85">
        <v>363146032</v>
      </c>
      <c r="N24" s="32">
        <f t="shared" si="4"/>
        <v>0.1386995274195899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360492937</v>
      </c>
      <c r="M25" s="85">
        <v>363146032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28304000</v>
      </c>
      <c r="D26" s="67">
        <v>388796937</v>
      </c>
      <c r="E26" s="68">
        <f t="shared" si="0"/>
        <v>360492937</v>
      </c>
      <c r="F26" s="66">
        <v>29710000</v>
      </c>
      <c r="G26" s="67">
        <v>392856032</v>
      </c>
      <c r="H26" s="68">
        <f t="shared" si="1"/>
        <v>363146032</v>
      </c>
      <c r="I26" s="68">
        <v>397193982</v>
      </c>
      <c r="J26" s="43">
        <f t="shared" si="2"/>
        <v>1273.64661178632</v>
      </c>
      <c r="K26" s="36">
        <f t="shared" si="3"/>
        <v>1222.3023628407943</v>
      </c>
      <c r="L26" s="89">
        <v>360492937</v>
      </c>
      <c r="M26" s="87">
        <v>363146032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5570002</v>
      </c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5570002</v>
      </c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5570002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21381214</v>
      </c>
      <c r="D31" s="64">
        <v>23680023</v>
      </c>
      <c r="E31" s="65">
        <f t="shared" si="0"/>
        <v>2298809</v>
      </c>
      <c r="F31" s="63">
        <v>29710000</v>
      </c>
      <c r="G31" s="64">
        <v>29710000</v>
      </c>
      <c r="H31" s="65">
        <f t="shared" si="1"/>
        <v>0</v>
      </c>
      <c r="I31" s="65">
        <v>31374000</v>
      </c>
      <c r="J31" s="30">
        <f t="shared" si="2"/>
        <v>10.751536372069426</v>
      </c>
      <c r="K31" s="31">
        <f t="shared" si="3"/>
        <v>0</v>
      </c>
      <c r="L31" s="84">
        <v>5570002</v>
      </c>
      <c r="M31" s="85"/>
      <c r="N31" s="32">
        <f t="shared" si="4"/>
        <v>41.27124191337813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6922786</v>
      </c>
      <c r="D32" s="64">
        <v>10193979</v>
      </c>
      <c r="E32" s="65">
        <f t="shared" si="0"/>
        <v>3271193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47.25255121276318</v>
      </c>
      <c r="K32" s="31">
        <f t="shared" si="3"/>
        <v>0</v>
      </c>
      <c r="L32" s="84">
        <v>5570002</v>
      </c>
      <c r="M32" s="85"/>
      <c r="N32" s="32">
        <f t="shared" si="4"/>
        <v>58.728758086621866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v>28304000</v>
      </c>
      <c r="D33" s="82">
        <v>33874002</v>
      </c>
      <c r="E33" s="83">
        <f t="shared" si="0"/>
        <v>5570002</v>
      </c>
      <c r="F33" s="81">
        <v>29710000</v>
      </c>
      <c r="G33" s="82">
        <v>29710000</v>
      </c>
      <c r="H33" s="83">
        <f t="shared" si="1"/>
        <v>0</v>
      </c>
      <c r="I33" s="83">
        <v>31374000</v>
      </c>
      <c r="J33" s="58">
        <f t="shared" si="2"/>
        <v>19.67920435274166</v>
      </c>
      <c r="K33" s="59">
        <f t="shared" si="3"/>
        <v>0</v>
      </c>
      <c r="L33" s="96">
        <v>5570002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109918309</v>
      </c>
      <c r="D8" s="64">
        <v>126919416</v>
      </c>
      <c r="E8" s="65">
        <f>($D8-$C8)</f>
        <v>17001107</v>
      </c>
      <c r="F8" s="63">
        <v>116512968</v>
      </c>
      <c r="G8" s="64">
        <v>133519224</v>
      </c>
      <c r="H8" s="65">
        <f>($G8-$F8)</f>
        <v>17006256</v>
      </c>
      <c r="I8" s="65">
        <v>133519224</v>
      </c>
      <c r="J8" s="30">
        <f>IF($C8=0,0,($E8/$C8)*100)</f>
        <v>15.467038343903198</v>
      </c>
      <c r="K8" s="31">
        <f>IF($F8=0,0,($H8/$F8)*100)</f>
        <v>14.596019903981846</v>
      </c>
      <c r="L8" s="84">
        <v>64859646</v>
      </c>
      <c r="M8" s="85">
        <v>59794736</v>
      </c>
      <c r="N8" s="32">
        <f>IF($L8=0,0,($E8/$L8)*100)</f>
        <v>26.21214892230525</v>
      </c>
      <c r="O8" s="31">
        <f>IF($M8=0,0,($H8/$M8)*100)</f>
        <v>28.441058758081983</v>
      </c>
      <c r="P8" s="6"/>
      <c r="Q8" s="33"/>
    </row>
    <row r="9" spans="1:17" ht="12.75">
      <c r="A9" s="3"/>
      <c r="B9" s="29" t="s">
        <v>16</v>
      </c>
      <c r="C9" s="63">
        <v>247129000</v>
      </c>
      <c r="D9" s="64">
        <v>267914280</v>
      </c>
      <c r="E9" s="65">
        <f>($D9-$C9)</f>
        <v>20785280</v>
      </c>
      <c r="F9" s="63">
        <v>262558000</v>
      </c>
      <c r="G9" s="64">
        <v>281845812</v>
      </c>
      <c r="H9" s="65">
        <f>($G9-$F9)</f>
        <v>19287812</v>
      </c>
      <c r="I9" s="65">
        <v>281845812</v>
      </c>
      <c r="J9" s="30">
        <f>IF($C9=0,0,($E9/$C9)*100)</f>
        <v>8.410700484362419</v>
      </c>
      <c r="K9" s="31">
        <f>IF($F9=0,0,($H9/$F9)*100)</f>
        <v>7.346114763214223</v>
      </c>
      <c r="L9" s="84">
        <v>64859646</v>
      </c>
      <c r="M9" s="85">
        <v>59794736</v>
      </c>
      <c r="N9" s="32">
        <f>IF($L9=0,0,($E9/$L9)*100)</f>
        <v>32.04655171876824</v>
      </c>
      <c r="O9" s="31">
        <f>IF($M9=0,0,($H9/$M9)*100)</f>
        <v>32.25670567389076</v>
      </c>
      <c r="P9" s="6"/>
      <c r="Q9" s="33"/>
    </row>
    <row r="10" spans="1:17" ht="12.75">
      <c r="A10" s="3"/>
      <c r="B10" s="29" t="s">
        <v>17</v>
      </c>
      <c r="C10" s="63">
        <v>192114691</v>
      </c>
      <c r="D10" s="64">
        <v>219187950</v>
      </c>
      <c r="E10" s="65">
        <f aca="true" t="shared" si="0" ref="E10:E33">($D10-$C10)</f>
        <v>27073259</v>
      </c>
      <c r="F10" s="63">
        <v>207085032</v>
      </c>
      <c r="G10" s="64">
        <v>230585700</v>
      </c>
      <c r="H10" s="65">
        <f aca="true" t="shared" si="1" ref="H10:H33">($G10-$F10)</f>
        <v>23500668</v>
      </c>
      <c r="I10" s="65">
        <v>230585700</v>
      </c>
      <c r="J10" s="30">
        <f aca="true" t="shared" si="2" ref="J10:J33">IF($C10=0,0,($E10/$C10)*100)</f>
        <v>14.09223774562873</v>
      </c>
      <c r="K10" s="31">
        <f aca="true" t="shared" si="3" ref="K10:K33">IF($F10=0,0,($H10/$F10)*100)</f>
        <v>11.348318018464996</v>
      </c>
      <c r="L10" s="84">
        <v>64859646</v>
      </c>
      <c r="M10" s="85">
        <v>59794736</v>
      </c>
      <c r="N10" s="32">
        <f aca="true" t="shared" si="4" ref="N10:N33">IF($L10=0,0,($E10/$L10)*100)</f>
        <v>41.741299358926504</v>
      </c>
      <c r="O10" s="31">
        <f aca="true" t="shared" si="5" ref="O10:O33">IF($M10=0,0,($H10/$M10)*100)</f>
        <v>39.302235568027264</v>
      </c>
      <c r="P10" s="6"/>
      <c r="Q10" s="33"/>
    </row>
    <row r="11" spans="1:17" ht="16.5">
      <c r="A11" s="7"/>
      <c r="B11" s="34" t="s">
        <v>18</v>
      </c>
      <c r="C11" s="66">
        <v>549162000</v>
      </c>
      <c r="D11" s="67">
        <v>614021646</v>
      </c>
      <c r="E11" s="68">
        <f t="shared" si="0"/>
        <v>64859646</v>
      </c>
      <c r="F11" s="66">
        <v>586156000</v>
      </c>
      <c r="G11" s="67">
        <v>645950736</v>
      </c>
      <c r="H11" s="68">
        <f t="shared" si="1"/>
        <v>59794736</v>
      </c>
      <c r="I11" s="68">
        <v>645950736</v>
      </c>
      <c r="J11" s="35">
        <f t="shared" si="2"/>
        <v>11.81065805718531</v>
      </c>
      <c r="K11" s="36">
        <f t="shared" si="3"/>
        <v>10.201164195197183</v>
      </c>
      <c r="L11" s="86">
        <v>64859646</v>
      </c>
      <c r="M11" s="87">
        <v>59794736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159905442</v>
      </c>
      <c r="D13" s="64">
        <v>182519580</v>
      </c>
      <c r="E13" s="65">
        <f t="shared" si="0"/>
        <v>22614138</v>
      </c>
      <c r="F13" s="63">
        <v>169500225</v>
      </c>
      <c r="G13" s="64">
        <v>192010584</v>
      </c>
      <c r="H13" s="65">
        <f t="shared" si="1"/>
        <v>22510359</v>
      </c>
      <c r="I13" s="65">
        <v>192010584</v>
      </c>
      <c r="J13" s="30">
        <f t="shared" si="2"/>
        <v>14.14219410994155</v>
      </c>
      <c r="K13" s="31">
        <f t="shared" si="3"/>
        <v>13.28043015872103</v>
      </c>
      <c r="L13" s="84">
        <v>75772866</v>
      </c>
      <c r="M13" s="85">
        <v>74532114</v>
      </c>
      <c r="N13" s="32">
        <f t="shared" si="4"/>
        <v>29.844638580781673</v>
      </c>
      <c r="O13" s="31">
        <f t="shared" si="5"/>
        <v>30.202227995304142</v>
      </c>
      <c r="P13" s="6"/>
      <c r="Q13" s="33"/>
    </row>
    <row r="14" spans="1:17" ht="12.75">
      <c r="A14" s="3"/>
      <c r="B14" s="29" t="s">
        <v>21</v>
      </c>
      <c r="C14" s="63">
        <v>7377968</v>
      </c>
      <c r="D14" s="64">
        <v>6999996</v>
      </c>
      <c r="E14" s="65">
        <f t="shared" si="0"/>
        <v>-377972</v>
      </c>
      <c r="F14" s="63">
        <v>7821013</v>
      </c>
      <c r="G14" s="64">
        <v>7363992</v>
      </c>
      <c r="H14" s="65">
        <f t="shared" si="1"/>
        <v>-457021</v>
      </c>
      <c r="I14" s="65">
        <v>7363992</v>
      </c>
      <c r="J14" s="30">
        <f t="shared" si="2"/>
        <v>-5.122982371297897</v>
      </c>
      <c r="K14" s="31">
        <f t="shared" si="3"/>
        <v>-5.843501346948279</v>
      </c>
      <c r="L14" s="84">
        <v>75772866</v>
      </c>
      <c r="M14" s="85">
        <v>74532114</v>
      </c>
      <c r="N14" s="32">
        <f t="shared" si="4"/>
        <v>-0.4988223620840737</v>
      </c>
      <c r="O14" s="31">
        <f t="shared" si="5"/>
        <v>-0.6131866862115303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75772866</v>
      </c>
      <c r="M15" s="85">
        <v>74532114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182575000</v>
      </c>
      <c r="D16" s="64">
        <v>242438256</v>
      </c>
      <c r="E16" s="65">
        <f t="shared" si="0"/>
        <v>59863256</v>
      </c>
      <c r="F16" s="63">
        <v>193529000</v>
      </c>
      <c r="G16" s="64">
        <v>255045048</v>
      </c>
      <c r="H16" s="65">
        <f t="shared" si="1"/>
        <v>61516048</v>
      </c>
      <c r="I16" s="65">
        <v>255045048</v>
      </c>
      <c r="J16" s="30">
        <f t="shared" si="2"/>
        <v>32.78830946186499</v>
      </c>
      <c r="K16" s="31">
        <f t="shared" si="3"/>
        <v>31.786475411953763</v>
      </c>
      <c r="L16" s="84">
        <v>75772866</v>
      </c>
      <c r="M16" s="85">
        <v>74532114</v>
      </c>
      <c r="N16" s="32">
        <f t="shared" si="4"/>
        <v>79.00355253818695</v>
      </c>
      <c r="O16" s="31">
        <f t="shared" si="5"/>
        <v>82.53629838005132</v>
      </c>
      <c r="P16" s="6"/>
      <c r="Q16" s="33"/>
    </row>
    <row r="17" spans="1:17" ht="12.75">
      <c r="A17" s="3"/>
      <c r="B17" s="29" t="s">
        <v>23</v>
      </c>
      <c r="C17" s="63">
        <v>177051456</v>
      </c>
      <c r="D17" s="64">
        <v>170724900</v>
      </c>
      <c r="E17" s="65">
        <f t="shared" si="0"/>
        <v>-6326556</v>
      </c>
      <c r="F17" s="63">
        <v>187674220</v>
      </c>
      <c r="G17" s="64">
        <v>178636948</v>
      </c>
      <c r="H17" s="65">
        <f t="shared" si="1"/>
        <v>-9037272</v>
      </c>
      <c r="I17" s="65">
        <v>178636948</v>
      </c>
      <c r="J17" s="42">
        <f t="shared" si="2"/>
        <v>-3.573286626911444</v>
      </c>
      <c r="K17" s="31">
        <f t="shared" si="3"/>
        <v>-4.815404054962904</v>
      </c>
      <c r="L17" s="88">
        <v>75772866</v>
      </c>
      <c r="M17" s="85">
        <v>74532114</v>
      </c>
      <c r="N17" s="32">
        <f t="shared" si="4"/>
        <v>-8.349368756884555</v>
      </c>
      <c r="O17" s="31">
        <f t="shared" si="5"/>
        <v>-12.125339689143932</v>
      </c>
      <c r="P17" s="6"/>
      <c r="Q17" s="33"/>
    </row>
    <row r="18" spans="1:17" ht="16.5">
      <c r="A18" s="3"/>
      <c r="B18" s="34" t="s">
        <v>24</v>
      </c>
      <c r="C18" s="66">
        <v>526909866</v>
      </c>
      <c r="D18" s="67">
        <v>602682732</v>
      </c>
      <c r="E18" s="68">
        <f t="shared" si="0"/>
        <v>75772866</v>
      </c>
      <c r="F18" s="66">
        <v>558524458</v>
      </c>
      <c r="G18" s="67">
        <v>633056572</v>
      </c>
      <c r="H18" s="68">
        <f t="shared" si="1"/>
        <v>74532114</v>
      </c>
      <c r="I18" s="68">
        <v>633056572</v>
      </c>
      <c r="J18" s="43">
        <f t="shared" si="2"/>
        <v>14.380612489802951</v>
      </c>
      <c r="K18" s="36">
        <f t="shared" si="3"/>
        <v>13.344467360818783</v>
      </c>
      <c r="L18" s="89">
        <v>75772866</v>
      </c>
      <c r="M18" s="87">
        <v>74532114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22252134</v>
      </c>
      <c r="D19" s="73">
        <v>11338914</v>
      </c>
      <c r="E19" s="74">
        <f t="shared" si="0"/>
        <v>-10913220</v>
      </c>
      <c r="F19" s="75">
        <v>27631542</v>
      </c>
      <c r="G19" s="76">
        <v>12894164</v>
      </c>
      <c r="H19" s="77">
        <f t="shared" si="1"/>
        <v>-14737378</v>
      </c>
      <c r="I19" s="77">
        <v>12894164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-4999996</v>
      </c>
      <c r="M22" s="85">
        <v>-49232000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-4999996</v>
      </c>
      <c r="M23" s="85">
        <v>-49232000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42661000</v>
      </c>
      <c r="D24" s="64">
        <v>37661004</v>
      </c>
      <c r="E24" s="65">
        <f t="shared" si="0"/>
        <v>-4999996</v>
      </c>
      <c r="F24" s="63">
        <v>49232000</v>
      </c>
      <c r="G24" s="64">
        <v>0</v>
      </c>
      <c r="H24" s="65">
        <f t="shared" si="1"/>
        <v>-49232000</v>
      </c>
      <c r="I24" s="65">
        <v>0</v>
      </c>
      <c r="J24" s="30">
        <f t="shared" si="2"/>
        <v>-11.720297226975458</v>
      </c>
      <c r="K24" s="31">
        <f t="shared" si="3"/>
        <v>-100</v>
      </c>
      <c r="L24" s="84">
        <v>-4999996</v>
      </c>
      <c r="M24" s="85">
        <v>-49232000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-4999996</v>
      </c>
      <c r="M25" s="85">
        <v>-49232000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42661000</v>
      </c>
      <c r="D26" s="67">
        <v>37661004</v>
      </c>
      <c r="E26" s="68">
        <f t="shared" si="0"/>
        <v>-4999996</v>
      </c>
      <c r="F26" s="66">
        <v>49232000</v>
      </c>
      <c r="G26" s="67">
        <v>0</v>
      </c>
      <c r="H26" s="68">
        <f t="shared" si="1"/>
        <v>-49232000</v>
      </c>
      <c r="I26" s="68">
        <v>0</v>
      </c>
      <c r="J26" s="43">
        <f t="shared" si="2"/>
        <v>-11.720297226975458</v>
      </c>
      <c r="K26" s="36">
        <f t="shared" si="3"/>
        <v>-100</v>
      </c>
      <c r="L26" s="89">
        <v>-4999996</v>
      </c>
      <c r="M26" s="87">
        <v>-49232000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-4999996</v>
      </c>
      <c r="M28" s="85">
        <v>-49232000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5000000</v>
      </c>
      <c r="D29" s="64">
        <v>0</v>
      </c>
      <c r="E29" s="65">
        <f t="shared" si="0"/>
        <v>-5000000</v>
      </c>
      <c r="F29" s="63">
        <v>9600000</v>
      </c>
      <c r="G29" s="64">
        <v>0</v>
      </c>
      <c r="H29" s="65">
        <f t="shared" si="1"/>
        <v>-9600000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-4999996</v>
      </c>
      <c r="M29" s="85">
        <v>-49232000</v>
      </c>
      <c r="N29" s="32">
        <f t="shared" si="4"/>
        <v>100.000080000064</v>
      </c>
      <c r="O29" s="31">
        <f t="shared" si="5"/>
        <v>19.499512512187195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-4999996</v>
      </c>
      <c r="M30" s="85">
        <v>-49232000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37661000</v>
      </c>
      <c r="D31" s="64">
        <v>0</v>
      </c>
      <c r="E31" s="65">
        <f t="shared" si="0"/>
        <v>-37661000</v>
      </c>
      <c r="F31" s="63">
        <v>39632000</v>
      </c>
      <c r="G31" s="64">
        <v>0</v>
      </c>
      <c r="H31" s="65">
        <f t="shared" si="1"/>
        <v>-39632000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-4999996</v>
      </c>
      <c r="M31" s="85">
        <v>-49232000</v>
      </c>
      <c r="N31" s="32">
        <f t="shared" si="4"/>
        <v>753.2206025764821</v>
      </c>
      <c r="O31" s="31">
        <f t="shared" si="5"/>
        <v>80.5004874878128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37661004</v>
      </c>
      <c r="E32" s="65">
        <f t="shared" si="0"/>
        <v>37661004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-4999996</v>
      </c>
      <c r="M32" s="85">
        <v>-49232000</v>
      </c>
      <c r="N32" s="32">
        <f t="shared" si="4"/>
        <v>-753.2206825765461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v>42661000</v>
      </c>
      <c r="D33" s="82">
        <v>37661004</v>
      </c>
      <c r="E33" s="83">
        <f t="shared" si="0"/>
        <v>-4999996</v>
      </c>
      <c r="F33" s="81">
        <v>49232000</v>
      </c>
      <c r="G33" s="82">
        <v>0</v>
      </c>
      <c r="H33" s="83">
        <f t="shared" si="1"/>
        <v>-49232000</v>
      </c>
      <c r="I33" s="83">
        <v>0</v>
      </c>
      <c r="J33" s="58">
        <f t="shared" si="2"/>
        <v>-11.720297226975458</v>
      </c>
      <c r="K33" s="59">
        <f t="shared" si="3"/>
        <v>-100</v>
      </c>
      <c r="L33" s="96">
        <v>-4999996</v>
      </c>
      <c r="M33" s="97">
        <v>-49232000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203556084</v>
      </c>
      <c r="D8" s="64">
        <v>187837872</v>
      </c>
      <c r="E8" s="65">
        <f>($D8-$C8)</f>
        <v>-15718212</v>
      </c>
      <c r="F8" s="63">
        <v>217805010</v>
      </c>
      <c r="G8" s="64">
        <v>197981112</v>
      </c>
      <c r="H8" s="65">
        <f>($G8-$F8)</f>
        <v>-19823898</v>
      </c>
      <c r="I8" s="65">
        <v>208672116</v>
      </c>
      <c r="J8" s="30">
        <f>IF($C8=0,0,($E8/$C8)*100)</f>
        <v>-7.721808992945649</v>
      </c>
      <c r="K8" s="31">
        <f>IF($F8=0,0,($H8/$F8)*100)</f>
        <v>-9.101672179166128</v>
      </c>
      <c r="L8" s="84">
        <v>40518222</v>
      </c>
      <c r="M8" s="85">
        <v>44546766</v>
      </c>
      <c r="N8" s="32">
        <f>IF($L8=0,0,($E8/$L8)*100)</f>
        <v>-38.792946047830036</v>
      </c>
      <c r="O8" s="31">
        <f>IF($M8=0,0,($H8/$M8)*100)</f>
        <v>-44.501318008135534</v>
      </c>
      <c r="P8" s="6"/>
      <c r="Q8" s="33"/>
    </row>
    <row r="9" spans="1:17" ht="12.75">
      <c r="A9" s="3"/>
      <c r="B9" s="29" t="s">
        <v>16</v>
      </c>
      <c r="C9" s="63">
        <v>372436050</v>
      </c>
      <c r="D9" s="64">
        <v>414783948</v>
      </c>
      <c r="E9" s="65">
        <f>($D9-$C9)</f>
        <v>42347898</v>
      </c>
      <c r="F9" s="63">
        <v>393269385</v>
      </c>
      <c r="G9" s="64">
        <v>447634344</v>
      </c>
      <c r="H9" s="65">
        <f>($G9-$F9)</f>
        <v>54364959</v>
      </c>
      <c r="I9" s="65">
        <v>470969676</v>
      </c>
      <c r="J9" s="30">
        <f>IF($C9=0,0,($E9/$C9)*100)</f>
        <v>11.370515287121103</v>
      </c>
      <c r="K9" s="31">
        <f>IF($F9=0,0,($H9/$F9)*100)</f>
        <v>13.82384723387507</v>
      </c>
      <c r="L9" s="84">
        <v>40518222</v>
      </c>
      <c r="M9" s="85">
        <v>44546766</v>
      </c>
      <c r="N9" s="32">
        <f>IF($L9=0,0,($E9/$L9)*100)</f>
        <v>104.51568679395655</v>
      </c>
      <c r="O9" s="31">
        <f>IF($M9=0,0,($H9/$M9)*100)</f>
        <v>122.04019254731084</v>
      </c>
      <c r="P9" s="6"/>
      <c r="Q9" s="33"/>
    </row>
    <row r="10" spans="1:17" ht="12.75">
      <c r="A10" s="3"/>
      <c r="B10" s="29" t="s">
        <v>17</v>
      </c>
      <c r="C10" s="63">
        <v>308300668</v>
      </c>
      <c r="D10" s="64">
        <v>322189204</v>
      </c>
      <c r="E10" s="65">
        <f aca="true" t="shared" si="0" ref="E10:E33">($D10-$C10)</f>
        <v>13888536</v>
      </c>
      <c r="F10" s="63">
        <v>331766203</v>
      </c>
      <c r="G10" s="64">
        <v>341771908</v>
      </c>
      <c r="H10" s="65">
        <f aca="true" t="shared" si="1" ref="H10:H33">($G10-$F10)</f>
        <v>10005705</v>
      </c>
      <c r="I10" s="65">
        <v>366296332</v>
      </c>
      <c r="J10" s="30">
        <f aca="true" t="shared" si="2" ref="J10:J33">IF($C10=0,0,($E10/$C10)*100)</f>
        <v>4.504867307001748</v>
      </c>
      <c r="K10" s="31">
        <f aca="true" t="shared" si="3" ref="K10:K33">IF($F10=0,0,($H10/$F10)*100)</f>
        <v>3.0158903798889964</v>
      </c>
      <c r="L10" s="84">
        <v>40518222</v>
      </c>
      <c r="M10" s="85">
        <v>44546766</v>
      </c>
      <c r="N10" s="32">
        <f aca="true" t="shared" si="4" ref="N10:N33">IF($L10=0,0,($E10/$L10)*100)</f>
        <v>34.27725925387348</v>
      </c>
      <c r="O10" s="31">
        <f aca="true" t="shared" si="5" ref="O10:O33">IF($M10=0,0,($H10/$M10)*100)</f>
        <v>22.4611254608247</v>
      </c>
      <c r="P10" s="6"/>
      <c r="Q10" s="33"/>
    </row>
    <row r="11" spans="1:17" ht="16.5">
      <c r="A11" s="7"/>
      <c r="B11" s="34" t="s">
        <v>18</v>
      </c>
      <c r="C11" s="66">
        <v>884292802</v>
      </c>
      <c r="D11" s="67">
        <v>924811024</v>
      </c>
      <c r="E11" s="68">
        <f t="shared" si="0"/>
        <v>40518222</v>
      </c>
      <c r="F11" s="66">
        <v>942840598</v>
      </c>
      <c r="G11" s="67">
        <v>987387364</v>
      </c>
      <c r="H11" s="68">
        <f t="shared" si="1"/>
        <v>44546766</v>
      </c>
      <c r="I11" s="68">
        <v>1045938124</v>
      </c>
      <c r="J11" s="35">
        <f t="shared" si="2"/>
        <v>4.581991610511831</v>
      </c>
      <c r="K11" s="36">
        <f t="shared" si="3"/>
        <v>4.724739907731466</v>
      </c>
      <c r="L11" s="86">
        <v>40518222</v>
      </c>
      <c r="M11" s="87">
        <v>44546766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336850970</v>
      </c>
      <c r="D13" s="64">
        <v>354515304</v>
      </c>
      <c r="E13" s="65">
        <f t="shared" si="0"/>
        <v>17664334</v>
      </c>
      <c r="F13" s="63">
        <v>360745640</v>
      </c>
      <c r="G13" s="64">
        <v>378083988</v>
      </c>
      <c r="H13" s="65">
        <f t="shared" si="1"/>
        <v>17338348</v>
      </c>
      <c r="I13" s="65">
        <v>402849000</v>
      </c>
      <c r="J13" s="30">
        <f t="shared" si="2"/>
        <v>5.243961149941175</v>
      </c>
      <c r="K13" s="31">
        <f t="shared" si="3"/>
        <v>4.806252959841732</v>
      </c>
      <c r="L13" s="84">
        <v>37970909</v>
      </c>
      <c r="M13" s="85">
        <v>44364815</v>
      </c>
      <c r="N13" s="32">
        <f t="shared" si="4"/>
        <v>46.52070352068738</v>
      </c>
      <c r="O13" s="31">
        <f t="shared" si="5"/>
        <v>39.081303505942714</v>
      </c>
      <c r="P13" s="6"/>
      <c r="Q13" s="33"/>
    </row>
    <row r="14" spans="1:17" ht="12.75">
      <c r="A14" s="3"/>
      <c r="B14" s="29" t="s">
        <v>21</v>
      </c>
      <c r="C14" s="63">
        <v>60025600</v>
      </c>
      <c r="D14" s="64">
        <v>58878120</v>
      </c>
      <c r="E14" s="65">
        <f t="shared" si="0"/>
        <v>-1147480</v>
      </c>
      <c r="F14" s="63">
        <v>63327008</v>
      </c>
      <c r="G14" s="64">
        <v>62057544</v>
      </c>
      <c r="H14" s="65">
        <f t="shared" si="1"/>
        <v>-1269464</v>
      </c>
      <c r="I14" s="65">
        <v>65408652</v>
      </c>
      <c r="J14" s="30">
        <f t="shared" si="2"/>
        <v>-1.9116510288943382</v>
      </c>
      <c r="K14" s="31">
        <f t="shared" si="3"/>
        <v>-2.004617050595537</v>
      </c>
      <c r="L14" s="84">
        <v>37970909</v>
      </c>
      <c r="M14" s="85">
        <v>44364815</v>
      </c>
      <c r="N14" s="32">
        <f t="shared" si="4"/>
        <v>-3.0219977088249323</v>
      </c>
      <c r="O14" s="31">
        <f t="shared" si="5"/>
        <v>-2.8614207001652097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37970909</v>
      </c>
      <c r="M15" s="85">
        <v>44364815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239132541</v>
      </c>
      <c r="D16" s="64">
        <v>274887384</v>
      </c>
      <c r="E16" s="65">
        <f t="shared" si="0"/>
        <v>35754843</v>
      </c>
      <c r="F16" s="63">
        <v>252284831</v>
      </c>
      <c r="G16" s="64">
        <v>297153264</v>
      </c>
      <c r="H16" s="65">
        <f t="shared" si="1"/>
        <v>44868433</v>
      </c>
      <c r="I16" s="65">
        <v>312605220</v>
      </c>
      <c r="J16" s="30">
        <f t="shared" si="2"/>
        <v>14.951893560985496</v>
      </c>
      <c r="K16" s="31">
        <f t="shared" si="3"/>
        <v>17.78483185935186</v>
      </c>
      <c r="L16" s="84">
        <v>37970909</v>
      </c>
      <c r="M16" s="85">
        <v>44364815</v>
      </c>
      <c r="N16" s="32">
        <f t="shared" si="4"/>
        <v>94.1637794344086</v>
      </c>
      <c r="O16" s="31">
        <f t="shared" si="5"/>
        <v>101.13517434931263</v>
      </c>
      <c r="P16" s="6"/>
      <c r="Q16" s="33"/>
    </row>
    <row r="17" spans="1:17" ht="12.75">
      <c r="A17" s="3"/>
      <c r="B17" s="29" t="s">
        <v>23</v>
      </c>
      <c r="C17" s="63">
        <v>397439499</v>
      </c>
      <c r="D17" s="64">
        <v>383138711</v>
      </c>
      <c r="E17" s="65">
        <f t="shared" si="0"/>
        <v>-14300788</v>
      </c>
      <c r="F17" s="63">
        <v>419408050</v>
      </c>
      <c r="G17" s="64">
        <v>402835548</v>
      </c>
      <c r="H17" s="65">
        <f t="shared" si="1"/>
        <v>-16572502</v>
      </c>
      <c r="I17" s="65">
        <v>424817937</v>
      </c>
      <c r="J17" s="42">
        <f t="shared" si="2"/>
        <v>-3.598230179934884</v>
      </c>
      <c r="K17" s="31">
        <f t="shared" si="3"/>
        <v>-3.951402935637501</v>
      </c>
      <c r="L17" s="88">
        <v>37970909</v>
      </c>
      <c r="M17" s="85">
        <v>44364815</v>
      </c>
      <c r="N17" s="32">
        <f t="shared" si="4"/>
        <v>-37.66248524627103</v>
      </c>
      <c r="O17" s="31">
        <f t="shared" si="5"/>
        <v>-37.35505715509013</v>
      </c>
      <c r="P17" s="6"/>
      <c r="Q17" s="33"/>
    </row>
    <row r="18" spans="1:17" ht="16.5">
      <c r="A18" s="3"/>
      <c r="B18" s="34" t="s">
        <v>24</v>
      </c>
      <c r="C18" s="66">
        <v>1033448610</v>
      </c>
      <c r="D18" s="67">
        <v>1071419519</v>
      </c>
      <c r="E18" s="68">
        <f t="shared" si="0"/>
        <v>37970909</v>
      </c>
      <c r="F18" s="66">
        <v>1095765529</v>
      </c>
      <c r="G18" s="67">
        <v>1140130344</v>
      </c>
      <c r="H18" s="68">
        <f t="shared" si="1"/>
        <v>44364815</v>
      </c>
      <c r="I18" s="68">
        <v>1205680809</v>
      </c>
      <c r="J18" s="43">
        <f t="shared" si="2"/>
        <v>3.674194210779383</v>
      </c>
      <c r="K18" s="36">
        <f t="shared" si="3"/>
        <v>4.048750743280591</v>
      </c>
      <c r="L18" s="89">
        <v>37970909</v>
      </c>
      <c r="M18" s="87">
        <v>44364815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-149155808</v>
      </c>
      <c r="D19" s="73">
        <v>-146608495</v>
      </c>
      <c r="E19" s="74">
        <f t="shared" si="0"/>
        <v>2547313</v>
      </c>
      <c r="F19" s="75">
        <v>-152924931</v>
      </c>
      <c r="G19" s="76">
        <v>-152742980</v>
      </c>
      <c r="H19" s="77">
        <f t="shared" si="1"/>
        <v>181951</v>
      </c>
      <c r="I19" s="77">
        <v>-159742685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-296086</v>
      </c>
      <c r="M22" s="85">
        <v>-943231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18728350</v>
      </c>
      <c r="D23" s="64">
        <v>17999988</v>
      </c>
      <c r="E23" s="65">
        <f t="shared" si="0"/>
        <v>-728362</v>
      </c>
      <c r="F23" s="63">
        <v>11400000</v>
      </c>
      <c r="G23" s="64">
        <v>10000000</v>
      </c>
      <c r="H23" s="65">
        <f t="shared" si="1"/>
        <v>-1400000</v>
      </c>
      <c r="I23" s="65">
        <v>0</v>
      </c>
      <c r="J23" s="30">
        <f t="shared" si="2"/>
        <v>-3.8890879335339203</v>
      </c>
      <c r="K23" s="31">
        <f t="shared" si="3"/>
        <v>-12.280701754385964</v>
      </c>
      <c r="L23" s="84">
        <v>-296086</v>
      </c>
      <c r="M23" s="85">
        <v>-943231</v>
      </c>
      <c r="N23" s="32">
        <f t="shared" si="4"/>
        <v>245.99677120836515</v>
      </c>
      <c r="O23" s="31">
        <f t="shared" si="5"/>
        <v>148.42599532882187</v>
      </c>
      <c r="P23" s="6"/>
      <c r="Q23" s="33"/>
    </row>
    <row r="24" spans="1:17" ht="12.75">
      <c r="A24" s="7"/>
      <c r="B24" s="29" t="s">
        <v>29</v>
      </c>
      <c r="C24" s="63">
        <v>70650780</v>
      </c>
      <c r="D24" s="64">
        <v>71083056</v>
      </c>
      <c r="E24" s="65">
        <f t="shared" si="0"/>
        <v>432276</v>
      </c>
      <c r="F24" s="63">
        <v>74752231</v>
      </c>
      <c r="G24" s="64">
        <v>75209000</v>
      </c>
      <c r="H24" s="65">
        <f t="shared" si="1"/>
        <v>456769</v>
      </c>
      <c r="I24" s="65">
        <v>80426000</v>
      </c>
      <c r="J24" s="30">
        <f t="shared" si="2"/>
        <v>0.6118488713075779</v>
      </c>
      <c r="K24" s="31">
        <f t="shared" si="3"/>
        <v>0.6110439700455228</v>
      </c>
      <c r="L24" s="84">
        <v>-296086</v>
      </c>
      <c r="M24" s="85">
        <v>-943231</v>
      </c>
      <c r="N24" s="32">
        <f t="shared" si="4"/>
        <v>-145.99677120836515</v>
      </c>
      <c r="O24" s="31">
        <f t="shared" si="5"/>
        <v>-48.42599532882189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-296086</v>
      </c>
      <c r="M25" s="85">
        <v>-943231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89379130</v>
      </c>
      <c r="D26" s="67">
        <v>89083044</v>
      </c>
      <c r="E26" s="68">
        <f t="shared" si="0"/>
        <v>-296086</v>
      </c>
      <c r="F26" s="66">
        <v>86152231</v>
      </c>
      <c r="G26" s="67">
        <v>85209000</v>
      </c>
      <c r="H26" s="68">
        <f t="shared" si="1"/>
        <v>-943231</v>
      </c>
      <c r="I26" s="68">
        <v>80426000</v>
      </c>
      <c r="J26" s="43">
        <f t="shared" si="2"/>
        <v>-0.3312697270604446</v>
      </c>
      <c r="K26" s="36">
        <f t="shared" si="3"/>
        <v>-1.0948422217876168</v>
      </c>
      <c r="L26" s="89">
        <v>-296086</v>
      </c>
      <c r="M26" s="87">
        <v>-943231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5328350</v>
      </c>
      <c r="D28" s="64">
        <v>0</v>
      </c>
      <c r="E28" s="65">
        <f t="shared" si="0"/>
        <v>-5328350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-100</v>
      </c>
      <c r="K28" s="31">
        <f t="shared" si="3"/>
        <v>0</v>
      </c>
      <c r="L28" s="84">
        <v>-296086</v>
      </c>
      <c r="M28" s="85">
        <v>-943231</v>
      </c>
      <c r="N28" s="32">
        <f t="shared" si="4"/>
        <v>1799.5953878265098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8000000</v>
      </c>
      <c r="D29" s="64">
        <v>13183020</v>
      </c>
      <c r="E29" s="65">
        <f t="shared" si="0"/>
        <v>5183020</v>
      </c>
      <c r="F29" s="63">
        <v>2500000</v>
      </c>
      <c r="G29" s="64">
        <v>6404000</v>
      </c>
      <c r="H29" s="65">
        <f t="shared" si="1"/>
        <v>3904000</v>
      </c>
      <c r="I29" s="65">
        <v>9000000</v>
      </c>
      <c r="J29" s="30">
        <f t="shared" si="2"/>
        <v>64.78775</v>
      </c>
      <c r="K29" s="31">
        <f t="shared" si="3"/>
        <v>156.16</v>
      </c>
      <c r="L29" s="84">
        <v>-296086</v>
      </c>
      <c r="M29" s="85">
        <v>-943231</v>
      </c>
      <c r="N29" s="32">
        <f t="shared" si="4"/>
        <v>-1750.5116756618008</v>
      </c>
      <c r="O29" s="31">
        <f t="shared" si="5"/>
        <v>-413.896489831229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-296086</v>
      </c>
      <c r="M30" s="85">
        <v>-943231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44683000</v>
      </c>
      <c r="D31" s="64">
        <v>46500024</v>
      </c>
      <c r="E31" s="65">
        <f t="shared" si="0"/>
        <v>1817024</v>
      </c>
      <c r="F31" s="63">
        <v>49000000</v>
      </c>
      <c r="G31" s="64">
        <v>50000000</v>
      </c>
      <c r="H31" s="65">
        <f t="shared" si="1"/>
        <v>1000000</v>
      </c>
      <c r="I31" s="65">
        <v>57026000</v>
      </c>
      <c r="J31" s="30">
        <f t="shared" si="2"/>
        <v>4.066477183716402</v>
      </c>
      <c r="K31" s="31">
        <f t="shared" si="3"/>
        <v>2.0408163265306123</v>
      </c>
      <c r="L31" s="84">
        <v>-296086</v>
      </c>
      <c r="M31" s="85">
        <v>-943231</v>
      </c>
      <c r="N31" s="32">
        <f t="shared" si="4"/>
        <v>-613.6811602034544</v>
      </c>
      <c r="O31" s="31">
        <f t="shared" si="5"/>
        <v>-106.01856809201564</v>
      </c>
      <c r="P31" s="6"/>
      <c r="Q31" s="33"/>
    </row>
    <row r="32" spans="1:17" ht="12.75">
      <c r="A32" s="7"/>
      <c r="B32" s="29" t="s">
        <v>36</v>
      </c>
      <c r="C32" s="63">
        <v>31367780</v>
      </c>
      <c r="D32" s="64">
        <v>29400000</v>
      </c>
      <c r="E32" s="65">
        <f t="shared" si="0"/>
        <v>-1967780</v>
      </c>
      <c r="F32" s="63">
        <v>34652231</v>
      </c>
      <c r="G32" s="64">
        <v>28805000</v>
      </c>
      <c r="H32" s="65">
        <f t="shared" si="1"/>
        <v>-5847231</v>
      </c>
      <c r="I32" s="65">
        <v>14400000</v>
      </c>
      <c r="J32" s="30">
        <f t="shared" si="2"/>
        <v>-6.273252362774796</v>
      </c>
      <c r="K32" s="31">
        <f t="shared" si="3"/>
        <v>-16.8740390770222</v>
      </c>
      <c r="L32" s="84">
        <v>-296086</v>
      </c>
      <c r="M32" s="85">
        <v>-943231</v>
      </c>
      <c r="N32" s="32">
        <f t="shared" si="4"/>
        <v>664.5974480387455</v>
      </c>
      <c r="O32" s="31">
        <f t="shared" si="5"/>
        <v>619.9150579232446</v>
      </c>
      <c r="P32" s="6"/>
      <c r="Q32" s="33"/>
    </row>
    <row r="33" spans="1:17" ht="17.25" thickBot="1">
      <c r="A33" s="7"/>
      <c r="B33" s="57" t="s">
        <v>37</v>
      </c>
      <c r="C33" s="81">
        <v>89379130</v>
      </c>
      <c r="D33" s="82">
        <v>89083044</v>
      </c>
      <c r="E33" s="83">
        <f t="shared" si="0"/>
        <v>-296086</v>
      </c>
      <c r="F33" s="81">
        <v>86152231</v>
      </c>
      <c r="G33" s="82">
        <v>85209000</v>
      </c>
      <c r="H33" s="83">
        <f t="shared" si="1"/>
        <v>-943231</v>
      </c>
      <c r="I33" s="83">
        <v>80426000</v>
      </c>
      <c r="J33" s="58">
        <f t="shared" si="2"/>
        <v>-0.3312697270604446</v>
      </c>
      <c r="K33" s="59">
        <f t="shared" si="3"/>
        <v>-1.0948422217876168</v>
      </c>
      <c r="L33" s="96">
        <v>-296086</v>
      </c>
      <c r="M33" s="97">
        <v>-943231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-36982760</v>
      </c>
      <c r="M8" s="85">
        <v>-28739349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307414433</v>
      </c>
      <c r="D9" s="64">
        <v>264264872</v>
      </c>
      <c r="E9" s="65">
        <f>($D9-$C9)</f>
        <v>-43149561</v>
      </c>
      <c r="F9" s="63">
        <v>324322627</v>
      </c>
      <c r="G9" s="64">
        <v>278535184</v>
      </c>
      <c r="H9" s="65">
        <f>($G9-$F9)</f>
        <v>-45787443</v>
      </c>
      <c r="I9" s="65">
        <v>293576082</v>
      </c>
      <c r="J9" s="30">
        <f>IF($C9=0,0,($E9/$C9)*100)</f>
        <v>-14.03628339076715</v>
      </c>
      <c r="K9" s="31">
        <f>IF($F9=0,0,($H9/$F9)*100)</f>
        <v>-14.117868809689927</v>
      </c>
      <c r="L9" s="84">
        <v>-36982760</v>
      </c>
      <c r="M9" s="85">
        <v>-28739349</v>
      </c>
      <c r="N9" s="32">
        <f>IF($L9=0,0,($E9/$L9)*100)</f>
        <v>116.67479928485598</v>
      </c>
      <c r="O9" s="31">
        <f>IF($M9=0,0,($H9/$M9)*100)</f>
        <v>159.3196944022636</v>
      </c>
      <c r="P9" s="6"/>
      <c r="Q9" s="33"/>
    </row>
    <row r="10" spans="1:17" ht="12.75">
      <c r="A10" s="3"/>
      <c r="B10" s="29" t="s">
        <v>17</v>
      </c>
      <c r="C10" s="63">
        <v>498481153</v>
      </c>
      <c r="D10" s="64">
        <v>504647954</v>
      </c>
      <c r="E10" s="65">
        <f aca="true" t="shared" si="0" ref="E10:E33">($D10-$C10)</f>
        <v>6166801</v>
      </c>
      <c r="F10" s="63">
        <v>539189373</v>
      </c>
      <c r="G10" s="64">
        <v>556237467</v>
      </c>
      <c r="H10" s="65">
        <f aca="true" t="shared" si="1" ref="H10:H33">($G10-$F10)</f>
        <v>17048094</v>
      </c>
      <c r="I10" s="65">
        <v>598822794</v>
      </c>
      <c r="J10" s="30">
        <f aca="true" t="shared" si="2" ref="J10:J33">IF($C10=0,0,($E10/$C10)*100)</f>
        <v>1.2371181864923988</v>
      </c>
      <c r="K10" s="31">
        <f aca="true" t="shared" si="3" ref="K10:K33">IF($F10=0,0,($H10/$F10)*100)</f>
        <v>3.161800816871812</v>
      </c>
      <c r="L10" s="84">
        <v>-36982760</v>
      </c>
      <c r="M10" s="85">
        <v>-28739349</v>
      </c>
      <c r="N10" s="32">
        <f aca="true" t="shared" si="4" ref="N10:N33">IF($L10=0,0,($E10/$L10)*100)</f>
        <v>-16.674799284855972</v>
      </c>
      <c r="O10" s="31">
        <f aca="true" t="shared" si="5" ref="O10:O33">IF($M10=0,0,($H10/$M10)*100)</f>
        <v>-59.3196944022636</v>
      </c>
      <c r="P10" s="6"/>
      <c r="Q10" s="33"/>
    </row>
    <row r="11" spans="1:17" ht="16.5">
      <c r="A11" s="7"/>
      <c r="B11" s="34" t="s">
        <v>18</v>
      </c>
      <c r="C11" s="66">
        <v>805895586</v>
      </c>
      <c r="D11" s="67">
        <v>768912826</v>
      </c>
      <c r="E11" s="68">
        <f t="shared" si="0"/>
        <v>-36982760</v>
      </c>
      <c r="F11" s="66">
        <v>863512000</v>
      </c>
      <c r="G11" s="67">
        <v>834772651</v>
      </c>
      <c r="H11" s="68">
        <f t="shared" si="1"/>
        <v>-28739349</v>
      </c>
      <c r="I11" s="68">
        <v>892398876</v>
      </c>
      <c r="J11" s="35">
        <f t="shared" si="2"/>
        <v>-4.5890262513486455</v>
      </c>
      <c r="K11" s="36">
        <f t="shared" si="3"/>
        <v>-3.3281933545799016</v>
      </c>
      <c r="L11" s="86">
        <v>-36982760</v>
      </c>
      <c r="M11" s="87">
        <v>-28739349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286515511</v>
      </c>
      <c r="D13" s="64">
        <v>292497360</v>
      </c>
      <c r="E13" s="65">
        <f t="shared" si="0"/>
        <v>5981849</v>
      </c>
      <c r="F13" s="63">
        <v>302274481</v>
      </c>
      <c r="G13" s="64">
        <v>311848053</v>
      </c>
      <c r="H13" s="65">
        <f t="shared" si="1"/>
        <v>9573572</v>
      </c>
      <c r="I13" s="65">
        <v>328878382</v>
      </c>
      <c r="J13" s="30">
        <f t="shared" si="2"/>
        <v>2.087792377844423</v>
      </c>
      <c r="K13" s="31">
        <f t="shared" si="3"/>
        <v>3.167178376529906</v>
      </c>
      <c r="L13" s="84">
        <v>-72937298</v>
      </c>
      <c r="M13" s="85">
        <v>-74152436</v>
      </c>
      <c r="N13" s="32">
        <f t="shared" si="4"/>
        <v>-8.201358103504191</v>
      </c>
      <c r="O13" s="31">
        <f t="shared" si="5"/>
        <v>-12.910664189103645</v>
      </c>
      <c r="P13" s="6"/>
      <c r="Q13" s="33"/>
    </row>
    <row r="14" spans="1:17" ht="12.75">
      <c r="A14" s="3"/>
      <c r="B14" s="29" t="s">
        <v>21</v>
      </c>
      <c r="C14" s="63">
        <v>144006334</v>
      </c>
      <c r="D14" s="64">
        <v>168789000</v>
      </c>
      <c r="E14" s="65">
        <f t="shared" si="0"/>
        <v>24782666</v>
      </c>
      <c r="F14" s="63">
        <v>151926682</v>
      </c>
      <c r="G14" s="64">
        <v>177903606</v>
      </c>
      <c r="H14" s="65">
        <f t="shared" si="1"/>
        <v>25976924</v>
      </c>
      <c r="I14" s="65">
        <v>187510401</v>
      </c>
      <c r="J14" s="30">
        <f t="shared" si="2"/>
        <v>17.20942774642121</v>
      </c>
      <c r="K14" s="31">
        <f t="shared" si="3"/>
        <v>17.098329047954856</v>
      </c>
      <c r="L14" s="84">
        <v>-72937298</v>
      </c>
      <c r="M14" s="85">
        <v>-74152436</v>
      </c>
      <c r="N14" s="32">
        <f t="shared" si="4"/>
        <v>-33.97804234535806</v>
      </c>
      <c r="O14" s="31">
        <f t="shared" si="5"/>
        <v>-35.031787762171426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-72937298</v>
      </c>
      <c r="M15" s="85">
        <v>-74152436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6942032</v>
      </c>
      <c r="D16" s="64">
        <v>0</v>
      </c>
      <c r="E16" s="65">
        <f t="shared" si="0"/>
        <v>-6942032</v>
      </c>
      <c r="F16" s="63">
        <v>7323844</v>
      </c>
      <c r="G16" s="64">
        <v>0</v>
      </c>
      <c r="H16" s="65">
        <f t="shared" si="1"/>
        <v>-7323844</v>
      </c>
      <c r="I16" s="65">
        <v>0</v>
      </c>
      <c r="J16" s="30">
        <f t="shared" si="2"/>
        <v>-100</v>
      </c>
      <c r="K16" s="31">
        <f t="shared" si="3"/>
        <v>-100</v>
      </c>
      <c r="L16" s="84">
        <v>-72937298</v>
      </c>
      <c r="M16" s="85">
        <v>-74152436</v>
      </c>
      <c r="N16" s="32">
        <f t="shared" si="4"/>
        <v>9.51780802189848</v>
      </c>
      <c r="O16" s="31">
        <f t="shared" si="5"/>
        <v>9.876740934040251</v>
      </c>
      <c r="P16" s="6"/>
      <c r="Q16" s="33"/>
    </row>
    <row r="17" spans="1:17" ht="12.75">
      <c r="A17" s="3"/>
      <c r="B17" s="29" t="s">
        <v>23</v>
      </c>
      <c r="C17" s="63">
        <v>313719982</v>
      </c>
      <c r="D17" s="64">
        <v>216960201</v>
      </c>
      <c r="E17" s="65">
        <f t="shared" si="0"/>
        <v>-96759781</v>
      </c>
      <c r="F17" s="63">
        <v>330754957</v>
      </c>
      <c r="G17" s="64">
        <v>228375869</v>
      </c>
      <c r="H17" s="65">
        <f t="shared" si="1"/>
        <v>-102379088</v>
      </c>
      <c r="I17" s="65">
        <v>240486713</v>
      </c>
      <c r="J17" s="42">
        <f t="shared" si="2"/>
        <v>-30.842721710981102</v>
      </c>
      <c r="K17" s="31">
        <f t="shared" si="3"/>
        <v>-30.953153031656605</v>
      </c>
      <c r="L17" s="88">
        <v>-72937298</v>
      </c>
      <c r="M17" s="85">
        <v>-74152436</v>
      </c>
      <c r="N17" s="32">
        <f t="shared" si="4"/>
        <v>132.66159242696378</v>
      </c>
      <c r="O17" s="31">
        <f t="shared" si="5"/>
        <v>138.0657110172348</v>
      </c>
      <c r="P17" s="6"/>
      <c r="Q17" s="33"/>
    </row>
    <row r="18" spans="1:17" ht="16.5">
      <c r="A18" s="3"/>
      <c r="B18" s="34" t="s">
        <v>24</v>
      </c>
      <c r="C18" s="66">
        <v>751183859</v>
      </c>
      <c r="D18" s="67">
        <v>678246561</v>
      </c>
      <c r="E18" s="68">
        <f t="shared" si="0"/>
        <v>-72937298</v>
      </c>
      <c r="F18" s="66">
        <v>792279964</v>
      </c>
      <c r="G18" s="67">
        <v>718127528</v>
      </c>
      <c r="H18" s="68">
        <f t="shared" si="1"/>
        <v>-74152436</v>
      </c>
      <c r="I18" s="68">
        <v>756875496</v>
      </c>
      <c r="J18" s="43">
        <f t="shared" si="2"/>
        <v>-9.709646596652979</v>
      </c>
      <c r="K18" s="36">
        <f t="shared" si="3"/>
        <v>-9.359372869361113</v>
      </c>
      <c r="L18" s="89">
        <v>-72937298</v>
      </c>
      <c r="M18" s="87">
        <v>-74152436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54711727</v>
      </c>
      <c r="D19" s="73">
        <v>90666265</v>
      </c>
      <c r="E19" s="74">
        <f t="shared" si="0"/>
        <v>35954538</v>
      </c>
      <c r="F19" s="75">
        <v>71232036</v>
      </c>
      <c r="G19" s="76">
        <v>116645123</v>
      </c>
      <c r="H19" s="77">
        <f t="shared" si="1"/>
        <v>45413087</v>
      </c>
      <c r="I19" s="77">
        <v>135523380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-267114000</v>
      </c>
      <c r="M22" s="85">
        <v>-99458000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-267114000</v>
      </c>
      <c r="M23" s="85">
        <v>-99458000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420034000</v>
      </c>
      <c r="D24" s="64">
        <v>152920000</v>
      </c>
      <c r="E24" s="65">
        <f t="shared" si="0"/>
        <v>-267114000</v>
      </c>
      <c r="F24" s="63">
        <v>438864000</v>
      </c>
      <c r="G24" s="64">
        <v>339406000</v>
      </c>
      <c r="H24" s="65">
        <f t="shared" si="1"/>
        <v>-99458000</v>
      </c>
      <c r="I24" s="65">
        <v>610828580</v>
      </c>
      <c r="J24" s="30">
        <f t="shared" si="2"/>
        <v>-63.59342338953513</v>
      </c>
      <c r="K24" s="31">
        <f t="shared" si="3"/>
        <v>-22.66260162601626</v>
      </c>
      <c r="L24" s="84">
        <v>-267114000</v>
      </c>
      <c r="M24" s="85">
        <v>-99458000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-267114000</v>
      </c>
      <c r="M25" s="85">
        <v>-99458000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420034000</v>
      </c>
      <c r="D26" s="67">
        <v>152920000</v>
      </c>
      <c r="E26" s="68">
        <f t="shared" si="0"/>
        <v>-267114000</v>
      </c>
      <c r="F26" s="66">
        <v>438864000</v>
      </c>
      <c r="G26" s="67">
        <v>339406000</v>
      </c>
      <c r="H26" s="68">
        <f t="shared" si="1"/>
        <v>-99458000</v>
      </c>
      <c r="I26" s="68">
        <v>610828580</v>
      </c>
      <c r="J26" s="43">
        <f t="shared" si="2"/>
        <v>-63.59342338953513</v>
      </c>
      <c r="K26" s="36">
        <f t="shared" si="3"/>
        <v>-22.66260162601626</v>
      </c>
      <c r="L26" s="89">
        <v>-267114000</v>
      </c>
      <c r="M26" s="87">
        <v>-99458000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420034000</v>
      </c>
      <c r="D28" s="64">
        <v>231540000</v>
      </c>
      <c r="E28" s="65">
        <f t="shared" si="0"/>
        <v>-188494000</v>
      </c>
      <c r="F28" s="63">
        <v>438864000</v>
      </c>
      <c r="G28" s="64">
        <v>412379480</v>
      </c>
      <c r="H28" s="65">
        <f t="shared" si="1"/>
        <v>-26484520</v>
      </c>
      <c r="I28" s="65">
        <v>673649867</v>
      </c>
      <c r="J28" s="30">
        <f t="shared" si="2"/>
        <v>-44.875890999300054</v>
      </c>
      <c r="K28" s="31">
        <f t="shared" si="3"/>
        <v>-6.034789820992381</v>
      </c>
      <c r="L28" s="84">
        <v>-128074000</v>
      </c>
      <c r="M28" s="85">
        <v>67198160</v>
      </c>
      <c r="N28" s="32">
        <f t="shared" si="4"/>
        <v>147.17585146087418</v>
      </c>
      <c r="O28" s="31">
        <f t="shared" si="5"/>
        <v>-39.41256724886515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-128074000</v>
      </c>
      <c r="M29" s="85">
        <v>67198160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-128074000</v>
      </c>
      <c r="M30" s="85">
        <v>67198160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-128074000</v>
      </c>
      <c r="M31" s="85">
        <v>67198160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60420000</v>
      </c>
      <c r="E32" s="65">
        <f t="shared" si="0"/>
        <v>60420000</v>
      </c>
      <c r="F32" s="63">
        <v>0</v>
      </c>
      <c r="G32" s="64">
        <v>93682680</v>
      </c>
      <c r="H32" s="65">
        <f t="shared" si="1"/>
        <v>93682680</v>
      </c>
      <c r="I32" s="65">
        <v>98741545</v>
      </c>
      <c r="J32" s="30">
        <f t="shared" si="2"/>
        <v>0</v>
      </c>
      <c r="K32" s="31">
        <f t="shared" si="3"/>
        <v>0</v>
      </c>
      <c r="L32" s="84">
        <v>-128074000</v>
      </c>
      <c r="M32" s="85">
        <v>67198160</v>
      </c>
      <c r="N32" s="32">
        <f t="shared" si="4"/>
        <v>-47.17585146087418</v>
      </c>
      <c r="O32" s="31">
        <f t="shared" si="5"/>
        <v>139.41256724886514</v>
      </c>
      <c r="P32" s="6"/>
      <c r="Q32" s="33"/>
    </row>
    <row r="33" spans="1:17" ht="17.25" thickBot="1">
      <c r="A33" s="7"/>
      <c r="B33" s="57" t="s">
        <v>37</v>
      </c>
      <c r="C33" s="81">
        <v>420034000</v>
      </c>
      <c r="D33" s="82">
        <v>291960000</v>
      </c>
      <c r="E33" s="83">
        <f t="shared" si="0"/>
        <v>-128074000</v>
      </c>
      <c r="F33" s="81">
        <v>438864000</v>
      </c>
      <c r="G33" s="82">
        <v>506062160</v>
      </c>
      <c r="H33" s="83">
        <f t="shared" si="1"/>
        <v>67198160</v>
      </c>
      <c r="I33" s="83">
        <v>772391412</v>
      </c>
      <c r="J33" s="58">
        <f t="shared" si="2"/>
        <v>-30.4913411771428</v>
      </c>
      <c r="K33" s="59">
        <f t="shared" si="3"/>
        <v>15.311841481643516</v>
      </c>
      <c r="L33" s="96">
        <v>-128074000</v>
      </c>
      <c r="M33" s="97">
        <v>67198160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8014602330</v>
      </c>
      <c r="D8" s="64">
        <v>8200000000</v>
      </c>
      <c r="E8" s="65">
        <f>($D8-$C8)</f>
        <v>185397670</v>
      </c>
      <c r="F8" s="63">
        <v>8567609870</v>
      </c>
      <c r="G8" s="64">
        <v>8765800030</v>
      </c>
      <c r="H8" s="65">
        <f>($G8-$F8)</f>
        <v>198190160</v>
      </c>
      <c r="I8" s="65">
        <v>9370640200</v>
      </c>
      <c r="J8" s="30">
        <f>IF($C8=0,0,($E8/$C8)*100)</f>
        <v>2.3132485227124175</v>
      </c>
      <c r="K8" s="31">
        <f>IF($F8=0,0,($H8/$F8)*100)</f>
        <v>2.313249120900973</v>
      </c>
      <c r="L8" s="84">
        <v>1244510372</v>
      </c>
      <c r="M8" s="85">
        <v>1985317690</v>
      </c>
      <c r="N8" s="32">
        <f>IF($L8=0,0,($E8/$L8)*100)</f>
        <v>14.897237835154018</v>
      </c>
      <c r="O8" s="31">
        <f>IF($M8=0,0,($H8/$M8)*100)</f>
        <v>9.982793232452385</v>
      </c>
      <c r="P8" s="6"/>
      <c r="Q8" s="33"/>
    </row>
    <row r="9" spans="1:17" ht="12.75">
      <c r="A9" s="3"/>
      <c r="B9" s="29" t="s">
        <v>16</v>
      </c>
      <c r="C9" s="63">
        <v>21179095540</v>
      </c>
      <c r="D9" s="64">
        <v>21751776740</v>
      </c>
      <c r="E9" s="65">
        <f>($D9-$C9)</f>
        <v>572681200</v>
      </c>
      <c r="F9" s="63">
        <v>23158721970</v>
      </c>
      <c r="G9" s="64">
        <v>24476330730</v>
      </c>
      <c r="H9" s="65">
        <f>($G9-$F9)</f>
        <v>1317608760</v>
      </c>
      <c r="I9" s="65">
        <v>26813169790</v>
      </c>
      <c r="J9" s="30">
        <f>IF($C9=0,0,($E9/$C9)*100)</f>
        <v>2.703992712617982</v>
      </c>
      <c r="K9" s="31">
        <f>IF($F9=0,0,($H9/$F9)*100)</f>
        <v>5.689470954860296</v>
      </c>
      <c r="L9" s="84">
        <v>1244510372</v>
      </c>
      <c r="M9" s="85">
        <v>1985317690</v>
      </c>
      <c r="N9" s="32">
        <f>IF($L9=0,0,($E9/$L9)*100)</f>
        <v>46.01658715625393</v>
      </c>
      <c r="O9" s="31">
        <f>IF($M9=0,0,($H9/$M9)*100)</f>
        <v>66.36765322934286</v>
      </c>
      <c r="P9" s="6"/>
      <c r="Q9" s="33"/>
    </row>
    <row r="10" spans="1:17" ht="12.75">
      <c r="A10" s="3"/>
      <c r="B10" s="29" t="s">
        <v>17</v>
      </c>
      <c r="C10" s="63">
        <v>8839300240</v>
      </c>
      <c r="D10" s="64">
        <v>9325731742</v>
      </c>
      <c r="E10" s="65">
        <f aca="true" t="shared" si="0" ref="E10:E33">($D10-$C10)</f>
        <v>486431502</v>
      </c>
      <c r="F10" s="63">
        <v>9515119110</v>
      </c>
      <c r="G10" s="64">
        <v>9984637880</v>
      </c>
      <c r="H10" s="65">
        <f aca="true" t="shared" si="1" ref="H10:H33">($G10-$F10)</f>
        <v>469518770</v>
      </c>
      <c r="I10" s="65">
        <v>10859457800</v>
      </c>
      <c r="J10" s="30">
        <f aca="true" t="shared" si="2" ref="J10:J33">IF($C10=0,0,($E10/$C10)*100)</f>
        <v>5.503054413728116</v>
      </c>
      <c r="K10" s="31">
        <f aca="true" t="shared" si="3" ref="K10:K33">IF($F10=0,0,($H10/$F10)*100)</f>
        <v>4.934449738065339</v>
      </c>
      <c r="L10" s="84">
        <v>1244510372</v>
      </c>
      <c r="M10" s="85">
        <v>1985317690</v>
      </c>
      <c r="N10" s="32">
        <f aca="true" t="shared" si="4" ref="N10:N33">IF($L10=0,0,($E10/$L10)*100)</f>
        <v>39.08617500859206</v>
      </c>
      <c r="O10" s="31">
        <f aca="true" t="shared" si="5" ref="O10:O33">IF($M10=0,0,($H10/$M10)*100)</f>
        <v>23.64955353820476</v>
      </c>
      <c r="P10" s="6"/>
      <c r="Q10" s="33"/>
    </row>
    <row r="11" spans="1:17" ht="16.5">
      <c r="A11" s="7"/>
      <c r="B11" s="34" t="s">
        <v>18</v>
      </c>
      <c r="C11" s="66">
        <v>38032998110</v>
      </c>
      <c r="D11" s="67">
        <v>39277508482</v>
      </c>
      <c r="E11" s="68">
        <f t="shared" si="0"/>
        <v>1244510372</v>
      </c>
      <c r="F11" s="66">
        <v>41241450950</v>
      </c>
      <c r="G11" s="67">
        <v>43226768640</v>
      </c>
      <c r="H11" s="68">
        <f t="shared" si="1"/>
        <v>1985317690</v>
      </c>
      <c r="I11" s="68">
        <v>47043267790</v>
      </c>
      <c r="J11" s="35">
        <f t="shared" si="2"/>
        <v>3.272185822428712</v>
      </c>
      <c r="K11" s="36">
        <f t="shared" si="3"/>
        <v>4.813889046743153</v>
      </c>
      <c r="L11" s="86">
        <v>1244510372</v>
      </c>
      <c r="M11" s="87">
        <v>1985317690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11381028966</v>
      </c>
      <c r="D13" s="64">
        <v>11544074511</v>
      </c>
      <c r="E13" s="65">
        <f t="shared" si="0"/>
        <v>163045545</v>
      </c>
      <c r="F13" s="63">
        <v>12177404243</v>
      </c>
      <c r="G13" s="64">
        <v>12362660000</v>
      </c>
      <c r="H13" s="65">
        <f t="shared" si="1"/>
        <v>185255757</v>
      </c>
      <c r="I13" s="65">
        <v>13207097450</v>
      </c>
      <c r="J13" s="30">
        <f t="shared" si="2"/>
        <v>1.432608119064513</v>
      </c>
      <c r="K13" s="31">
        <f t="shared" si="3"/>
        <v>1.5213074420724064</v>
      </c>
      <c r="L13" s="84">
        <v>760000550</v>
      </c>
      <c r="M13" s="85">
        <v>811597541</v>
      </c>
      <c r="N13" s="32">
        <f t="shared" si="4"/>
        <v>21.45334565876301</v>
      </c>
      <c r="O13" s="31">
        <f t="shared" si="5"/>
        <v>22.826061889214127</v>
      </c>
      <c r="P13" s="6"/>
      <c r="Q13" s="33"/>
    </row>
    <row r="14" spans="1:17" ht="12.75">
      <c r="A14" s="3"/>
      <c r="B14" s="29" t="s">
        <v>21</v>
      </c>
      <c r="C14" s="63">
        <v>978187820</v>
      </c>
      <c r="D14" s="64">
        <v>1072569568</v>
      </c>
      <c r="E14" s="65">
        <f t="shared" si="0"/>
        <v>94381748</v>
      </c>
      <c r="F14" s="63">
        <v>1073516500</v>
      </c>
      <c r="G14" s="64">
        <v>1345319550</v>
      </c>
      <c r="H14" s="65">
        <f t="shared" si="1"/>
        <v>271803050</v>
      </c>
      <c r="I14" s="65">
        <v>1517014120</v>
      </c>
      <c r="J14" s="30">
        <f t="shared" si="2"/>
        <v>9.648632509041056</v>
      </c>
      <c r="K14" s="31">
        <f t="shared" si="3"/>
        <v>25.318944794979863</v>
      </c>
      <c r="L14" s="84">
        <v>760000550</v>
      </c>
      <c r="M14" s="85">
        <v>811597541</v>
      </c>
      <c r="N14" s="32">
        <f t="shared" si="4"/>
        <v>12.418642065456401</v>
      </c>
      <c r="O14" s="31">
        <f t="shared" si="5"/>
        <v>33.48988091623604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760000550</v>
      </c>
      <c r="M15" s="85">
        <v>811597541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12419901310</v>
      </c>
      <c r="D16" s="64">
        <v>12993039290</v>
      </c>
      <c r="E16" s="65">
        <f t="shared" si="0"/>
        <v>573137980</v>
      </c>
      <c r="F16" s="63">
        <v>13634001170</v>
      </c>
      <c r="G16" s="64">
        <v>14384031950</v>
      </c>
      <c r="H16" s="65">
        <f t="shared" si="1"/>
        <v>750030780</v>
      </c>
      <c r="I16" s="65">
        <v>15525438980</v>
      </c>
      <c r="J16" s="30">
        <f t="shared" si="2"/>
        <v>4.614674188582582</v>
      </c>
      <c r="K16" s="31">
        <f t="shared" si="3"/>
        <v>5.501178785655041</v>
      </c>
      <c r="L16" s="84">
        <v>760000550</v>
      </c>
      <c r="M16" s="85">
        <v>811597541</v>
      </c>
      <c r="N16" s="32">
        <f t="shared" si="4"/>
        <v>75.41283753018337</v>
      </c>
      <c r="O16" s="31">
        <f t="shared" si="5"/>
        <v>92.41412672047512</v>
      </c>
      <c r="P16" s="6"/>
      <c r="Q16" s="33"/>
    </row>
    <row r="17" spans="1:17" ht="12.75">
      <c r="A17" s="3"/>
      <c r="B17" s="29" t="s">
        <v>23</v>
      </c>
      <c r="C17" s="63">
        <v>13189775244</v>
      </c>
      <c r="D17" s="64">
        <v>13119210521</v>
      </c>
      <c r="E17" s="65">
        <f t="shared" si="0"/>
        <v>-70564723</v>
      </c>
      <c r="F17" s="63">
        <v>14043949106</v>
      </c>
      <c r="G17" s="64">
        <v>13648457060</v>
      </c>
      <c r="H17" s="65">
        <f t="shared" si="1"/>
        <v>-395492046</v>
      </c>
      <c r="I17" s="65">
        <v>13942107380</v>
      </c>
      <c r="J17" s="42">
        <f t="shared" si="2"/>
        <v>-0.5349956439333546</v>
      </c>
      <c r="K17" s="31">
        <f t="shared" si="3"/>
        <v>-2.8161028142079627</v>
      </c>
      <c r="L17" s="88">
        <v>760000550</v>
      </c>
      <c r="M17" s="85">
        <v>811597541</v>
      </c>
      <c r="N17" s="32">
        <f t="shared" si="4"/>
        <v>-9.284825254402776</v>
      </c>
      <c r="O17" s="31">
        <f t="shared" si="5"/>
        <v>-48.73006952592529</v>
      </c>
      <c r="P17" s="6"/>
      <c r="Q17" s="33"/>
    </row>
    <row r="18" spans="1:17" ht="16.5">
      <c r="A18" s="3"/>
      <c r="B18" s="34" t="s">
        <v>24</v>
      </c>
      <c r="C18" s="66">
        <v>37968893340</v>
      </c>
      <c r="D18" s="67">
        <v>38728893890</v>
      </c>
      <c r="E18" s="68">
        <f t="shared" si="0"/>
        <v>760000550</v>
      </c>
      <c r="F18" s="66">
        <v>40928871019</v>
      </c>
      <c r="G18" s="67">
        <v>41740468560</v>
      </c>
      <c r="H18" s="68">
        <f t="shared" si="1"/>
        <v>811597541</v>
      </c>
      <c r="I18" s="68">
        <v>44191657930</v>
      </c>
      <c r="J18" s="43">
        <f t="shared" si="2"/>
        <v>2.001639982483619</v>
      </c>
      <c r="K18" s="36">
        <f t="shared" si="3"/>
        <v>1.9829463183170633</v>
      </c>
      <c r="L18" s="89">
        <v>760000550</v>
      </c>
      <c r="M18" s="87">
        <v>811597541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64104770</v>
      </c>
      <c r="D19" s="73">
        <v>548614592</v>
      </c>
      <c r="E19" s="74">
        <f t="shared" si="0"/>
        <v>484509822</v>
      </c>
      <c r="F19" s="75">
        <v>312579931</v>
      </c>
      <c r="G19" s="76">
        <v>1486300080</v>
      </c>
      <c r="H19" s="77">
        <f t="shared" si="1"/>
        <v>1173720149</v>
      </c>
      <c r="I19" s="77">
        <v>2851609860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1000000000</v>
      </c>
      <c r="D22" s="64">
        <v>1654597000</v>
      </c>
      <c r="E22" s="65">
        <f t="shared" si="0"/>
        <v>654597000</v>
      </c>
      <c r="F22" s="63">
        <v>1000000000</v>
      </c>
      <c r="G22" s="64">
        <v>1000000000</v>
      </c>
      <c r="H22" s="65">
        <f t="shared" si="1"/>
        <v>0</v>
      </c>
      <c r="I22" s="65">
        <v>1000000000</v>
      </c>
      <c r="J22" s="30">
        <f t="shared" si="2"/>
        <v>65.4597</v>
      </c>
      <c r="K22" s="31">
        <f t="shared" si="3"/>
        <v>0</v>
      </c>
      <c r="L22" s="84">
        <v>-2539037000</v>
      </c>
      <c r="M22" s="85">
        <v>-3091544000</v>
      </c>
      <c r="N22" s="32">
        <f t="shared" si="4"/>
        <v>-25.78131000060259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3128913000</v>
      </c>
      <c r="D23" s="64">
        <v>0</v>
      </c>
      <c r="E23" s="65">
        <f t="shared" si="0"/>
        <v>-3128913000</v>
      </c>
      <c r="F23" s="63">
        <v>2945131000</v>
      </c>
      <c r="G23" s="64">
        <v>0</v>
      </c>
      <c r="H23" s="65">
        <f t="shared" si="1"/>
        <v>-2945131000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-2539037000</v>
      </c>
      <c r="M23" s="85">
        <v>-3091544000</v>
      </c>
      <c r="N23" s="32">
        <f t="shared" si="4"/>
        <v>123.23227270811729</v>
      </c>
      <c r="O23" s="31">
        <f t="shared" si="5"/>
        <v>95.26408163687789</v>
      </c>
      <c r="P23" s="6"/>
      <c r="Q23" s="33"/>
    </row>
    <row r="24" spans="1:17" ht="12.75">
      <c r="A24" s="7"/>
      <c r="B24" s="29" t="s">
        <v>29</v>
      </c>
      <c r="C24" s="63">
        <v>3559428000</v>
      </c>
      <c r="D24" s="64">
        <v>3494707000</v>
      </c>
      <c r="E24" s="65">
        <f t="shared" si="0"/>
        <v>-64721000</v>
      </c>
      <c r="F24" s="63">
        <v>3829750000</v>
      </c>
      <c r="G24" s="64">
        <v>3683337000</v>
      </c>
      <c r="H24" s="65">
        <f t="shared" si="1"/>
        <v>-146413000</v>
      </c>
      <c r="I24" s="65">
        <v>4002340000</v>
      </c>
      <c r="J24" s="30">
        <f t="shared" si="2"/>
        <v>-1.8182977714396809</v>
      </c>
      <c r="K24" s="31">
        <f t="shared" si="3"/>
        <v>-3.8230432795874405</v>
      </c>
      <c r="L24" s="84">
        <v>-2539037000</v>
      </c>
      <c r="M24" s="85">
        <v>-3091544000</v>
      </c>
      <c r="N24" s="32">
        <f t="shared" si="4"/>
        <v>2.5490372924853</v>
      </c>
      <c r="O24" s="31">
        <f t="shared" si="5"/>
        <v>4.735918363122116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-2539037000</v>
      </c>
      <c r="M25" s="85">
        <v>-3091544000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7688341000</v>
      </c>
      <c r="D26" s="67">
        <v>5149304000</v>
      </c>
      <c r="E26" s="68">
        <f t="shared" si="0"/>
        <v>-2539037000</v>
      </c>
      <c r="F26" s="66">
        <v>7774881000</v>
      </c>
      <c r="G26" s="67">
        <v>4683337000</v>
      </c>
      <c r="H26" s="68">
        <f t="shared" si="1"/>
        <v>-3091544000</v>
      </c>
      <c r="I26" s="68">
        <v>5002340000</v>
      </c>
      <c r="J26" s="43">
        <f t="shared" si="2"/>
        <v>-33.02451074945817</v>
      </c>
      <c r="K26" s="36">
        <f t="shared" si="3"/>
        <v>-39.76323238902306</v>
      </c>
      <c r="L26" s="89">
        <v>-2539037000</v>
      </c>
      <c r="M26" s="87">
        <v>-3091544000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1389392000</v>
      </c>
      <c r="D28" s="64">
        <v>743818000</v>
      </c>
      <c r="E28" s="65">
        <f t="shared" si="0"/>
        <v>-645574000</v>
      </c>
      <c r="F28" s="63">
        <v>1151884000</v>
      </c>
      <c r="G28" s="64">
        <v>595384000</v>
      </c>
      <c r="H28" s="65">
        <f t="shared" si="1"/>
        <v>-556500000</v>
      </c>
      <c r="I28" s="65">
        <v>500950000</v>
      </c>
      <c r="J28" s="30">
        <f t="shared" si="2"/>
        <v>-46.46449670071514</v>
      </c>
      <c r="K28" s="31">
        <f t="shared" si="3"/>
        <v>-48.31215643241854</v>
      </c>
      <c r="L28" s="84">
        <v>166264000</v>
      </c>
      <c r="M28" s="85">
        <v>233427000</v>
      </c>
      <c r="N28" s="32">
        <f t="shared" si="4"/>
        <v>-388.28249049704084</v>
      </c>
      <c r="O28" s="31">
        <f t="shared" si="5"/>
        <v>-238.40429770335052</v>
      </c>
      <c r="P28" s="6"/>
      <c r="Q28" s="33"/>
    </row>
    <row r="29" spans="1:17" ht="12.75">
      <c r="A29" s="7"/>
      <c r="B29" s="29" t="s">
        <v>33</v>
      </c>
      <c r="C29" s="63">
        <v>873954000</v>
      </c>
      <c r="D29" s="64">
        <v>740318000</v>
      </c>
      <c r="E29" s="65">
        <f t="shared" si="0"/>
        <v>-133636000</v>
      </c>
      <c r="F29" s="63">
        <v>881625000</v>
      </c>
      <c r="G29" s="64">
        <v>770096000</v>
      </c>
      <c r="H29" s="65">
        <f t="shared" si="1"/>
        <v>-111529000</v>
      </c>
      <c r="I29" s="65">
        <v>799180000</v>
      </c>
      <c r="J29" s="30">
        <f t="shared" si="2"/>
        <v>-15.2909649706964</v>
      </c>
      <c r="K29" s="31">
        <f t="shared" si="3"/>
        <v>-12.650389905004964</v>
      </c>
      <c r="L29" s="84">
        <v>166264000</v>
      </c>
      <c r="M29" s="85">
        <v>233427000</v>
      </c>
      <c r="N29" s="32">
        <f t="shared" si="4"/>
        <v>-80.37578790357503</v>
      </c>
      <c r="O29" s="31">
        <f t="shared" si="5"/>
        <v>-47.77896301627489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708226000</v>
      </c>
      <c r="E30" s="65">
        <f t="shared" si="0"/>
        <v>708226000</v>
      </c>
      <c r="F30" s="63">
        <v>0</v>
      </c>
      <c r="G30" s="64">
        <v>743261000</v>
      </c>
      <c r="H30" s="65">
        <f t="shared" si="1"/>
        <v>743261000</v>
      </c>
      <c r="I30" s="65">
        <v>792459000</v>
      </c>
      <c r="J30" s="30">
        <f t="shared" si="2"/>
        <v>0</v>
      </c>
      <c r="K30" s="31">
        <f t="shared" si="3"/>
        <v>0</v>
      </c>
      <c r="L30" s="84">
        <v>166264000</v>
      </c>
      <c r="M30" s="85">
        <v>233427000</v>
      </c>
      <c r="N30" s="32">
        <f t="shared" si="4"/>
        <v>425.96473078958763</v>
      </c>
      <c r="O30" s="31">
        <f t="shared" si="5"/>
        <v>318.41260865281225</v>
      </c>
      <c r="P30" s="6"/>
      <c r="Q30" s="33"/>
    </row>
    <row r="31" spans="1:17" ht="12.75">
      <c r="A31" s="7"/>
      <c r="B31" s="29" t="s">
        <v>35</v>
      </c>
      <c r="C31" s="63">
        <v>2584028000</v>
      </c>
      <c r="D31" s="64">
        <v>2733782000</v>
      </c>
      <c r="E31" s="65">
        <f t="shared" si="0"/>
        <v>149754000</v>
      </c>
      <c r="F31" s="63">
        <v>2656849000</v>
      </c>
      <c r="G31" s="64">
        <v>2645477000</v>
      </c>
      <c r="H31" s="65">
        <f t="shared" si="1"/>
        <v>-11372000</v>
      </c>
      <c r="I31" s="65">
        <v>2656818000</v>
      </c>
      <c r="J31" s="30">
        <f t="shared" si="2"/>
        <v>5.795370638398655</v>
      </c>
      <c r="K31" s="31">
        <f t="shared" si="3"/>
        <v>-0.4280258305985775</v>
      </c>
      <c r="L31" s="84">
        <v>166264000</v>
      </c>
      <c r="M31" s="85">
        <v>233427000</v>
      </c>
      <c r="N31" s="32">
        <f t="shared" si="4"/>
        <v>90.07000914208729</v>
      </c>
      <c r="O31" s="31">
        <f t="shared" si="5"/>
        <v>-4.871758622610066</v>
      </c>
      <c r="P31" s="6"/>
      <c r="Q31" s="33"/>
    </row>
    <row r="32" spans="1:17" ht="12.75">
      <c r="A32" s="7"/>
      <c r="B32" s="29" t="s">
        <v>36</v>
      </c>
      <c r="C32" s="63">
        <v>2840967000</v>
      </c>
      <c r="D32" s="64">
        <v>2928461000</v>
      </c>
      <c r="E32" s="65">
        <f t="shared" si="0"/>
        <v>87494000</v>
      </c>
      <c r="F32" s="63">
        <v>3084523000</v>
      </c>
      <c r="G32" s="64">
        <v>3254090000</v>
      </c>
      <c r="H32" s="65">
        <f t="shared" si="1"/>
        <v>169567000</v>
      </c>
      <c r="I32" s="65">
        <v>2924724000</v>
      </c>
      <c r="J32" s="30">
        <f t="shared" si="2"/>
        <v>3.07972602286475</v>
      </c>
      <c r="K32" s="31">
        <f t="shared" si="3"/>
        <v>5.497349184946911</v>
      </c>
      <c r="L32" s="84">
        <v>166264000</v>
      </c>
      <c r="M32" s="85">
        <v>233427000</v>
      </c>
      <c r="N32" s="32">
        <f t="shared" si="4"/>
        <v>52.623538468940964</v>
      </c>
      <c r="O32" s="31">
        <f t="shared" si="5"/>
        <v>72.64241068942324</v>
      </c>
      <c r="P32" s="6"/>
      <c r="Q32" s="33"/>
    </row>
    <row r="33" spans="1:17" ht="17.25" thickBot="1">
      <c r="A33" s="7"/>
      <c r="B33" s="57" t="s">
        <v>37</v>
      </c>
      <c r="C33" s="81">
        <v>7688341000</v>
      </c>
      <c r="D33" s="82">
        <v>7854605000</v>
      </c>
      <c r="E33" s="83">
        <f t="shared" si="0"/>
        <v>166264000</v>
      </c>
      <c r="F33" s="81">
        <v>7774881000</v>
      </c>
      <c r="G33" s="82">
        <v>8008308000</v>
      </c>
      <c r="H33" s="83">
        <f t="shared" si="1"/>
        <v>233427000</v>
      </c>
      <c r="I33" s="83">
        <v>7674131000</v>
      </c>
      <c r="J33" s="58">
        <f t="shared" si="2"/>
        <v>2.162547160694355</v>
      </c>
      <c r="K33" s="59">
        <f t="shared" si="3"/>
        <v>3.0023224792765317</v>
      </c>
      <c r="L33" s="96">
        <v>166264000</v>
      </c>
      <c r="M33" s="97">
        <v>233427000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83119182</v>
      </c>
      <c r="D8" s="64">
        <v>115445985</v>
      </c>
      <c r="E8" s="65">
        <f>($D8-$C8)</f>
        <v>32326803</v>
      </c>
      <c r="F8" s="63">
        <v>88934254</v>
      </c>
      <c r="G8" s="64">
        <v>123527204</v>
      </c>
      <c r="H8" s="65">
        <f>($G8-$F8)</f>
        <v>34592950</v>
      </c>
      <c r="I8" s="65">
        <v>132174108</v>
      </c>
      <c r="J8" s="30">
        <f>IF($C8=0,0,($E8/$C8)*100)</f>
        <v>38.89210916440443</v>
      </c>
      <c r="K8" s="31">
        <f>IF($F8=0,0,($H8/$F8)*100)</f>
        <v>38.897217263440474</v>
      </c>
      <c r="L8" s="84">
        <v>1874355</v>
      </c>
      <c r="M8" s="85">
        <v>5747425</v>
      </c>
      <c r="N8" s="32">
        <f>IF($L8=0,0,($E8/$L8)*100)</f>
        <v>1724.6894531718913</v>
      </c>
      <c r="O8" s="31">
        <f>IF($M8=0,0,($H8/$M8)*100)</f>
        <v>601.8860620190782</v>
      </c>
      <c r="P8" s="6"/>
      <c r="Q8" s="33"/>
    </row>
    <row r="9" spans="1:17" ht="12.75">
      <c r="A9" s="3"/>
      <c r="B9" s="29" t="s">
        <v>16</v>
      </c>
      <c r="C9" s="63">
        <v>160603284</v>
      </c>
      <c r="D9" s="64">
        <v>153368898</v>
      </c>
      <c r="E9" s="65">
        <f>($D9-$C9)</f>
        <v>-7234386</v>
      </c>
      <c r="F9" s="63">
        <v>169095382</v>
      </c>
      <c r="G9" s="64">
        <v>161402597</v>
      </c>
      <c r="H9" s="65">
        <f>($G9-$F9)</f>
        <v>-7692785</v>
      </c>
      <c r="I9" s="65">
        <v>169864896</v>
      </c>
      <c r="J9" s="30">
        <f>IF($C9=0,0,($E9/$C9)*100)</f>
        <v>-4.504506894142962</v>
      </c>
      <c r="K9" s="31">
        <f>IF($F9=0,0,($H9/$F9)*100)</f>
        <v>-4.549376162147349</v>
      </c>
      <c r="L9" s="84">
        <v>1874355</v>
      </c>
      <c r="M9" s="85">
        <v>5747425</v>
      </c>
      <c r="N9" s="32">
        <f>IF($L9=0,0,($E9/$L9)*100)</f>
        <v>-385.9666925422345</v>
      </c>
      <c r="O9" s="31">
        <f>IF($M9=0,0,($H9/$M9)*100)</f>
        <v>-133.84750562208293</v>
      </c>
      <c r="P9" s="6"/>
      <c r="Q9" s="33"/>
    </row>
    <row r="10" spans="1:17" ht="12.75">
      <c r="A10" s="3"/>
      <c r="B10" s="29" t="s">
        <v>17</v>
      </c>
      <c r="C10" s="63">
        <v>94556779</v>
      </c>
      <c r="D10" s="64">
        <v>71338717</v>
      </c>
      <c r="E10" s="65">
        <f aca="true" t="shared" si="0" ref="E10:E33">($D10-$C10)</f>
        <v>-23218062</v>
      </c>
      <c r="F10" s="63">
        <v>93457494</v>
      </c>
      <c r="G10" s="64">
        <v>72304754</v>
      </c>
      <c r="H10" s="65">
        <f aca="true" t="shared" si="1" ref="H10:H33">($G10-$F10)</f>
        <v>-21152740</v>
      </c>
      <c r="I10" s="65">
        <v>77122414</v>
      </c>
      <c r="J10" s="30">
        <f aca="true" t="shared" si="2" ref="J10:J33">IF($C10=0,0,($E10/$C10)*100)</f>
        <v>-24.554624475945825</v>
      </c>
      <c r="K10" s="31">
        <f aca="true" t="shared" si="3" ref="K10:K33">IF($F10=0,0,($H10/$F10)*100)</f>
        <v>-22.633540762391938</v>
      </c>
      <c r="L10" s="84">
        <v>1874355</v>
      </c>
      <c r="M10" s="85">
        <v>5747425</v>
      </c>
      <c r="N10" s="32">
        <f aca="true" t="shared" si="4" ref="N10:N33">IF($L10=0,0,($E10/$L10)*100)</f>
        <v>-1238.7227606296567</v>
      </c>
      <c r="O10" s="31">
        <f aca="true" t="shared" si="5" ref="O10:O33">IF($M10=0,0,($H10/$M10)*100)</f>
        <v>-368.0385563969952</v>
      </c>
      <c r="P10" s="6"/>
      <c r="Q10" s="33"/>
    </row>
    <row r="11" spans="1:17" ht="16.5">
      <c r="A11" s="7"/>
      <c r="B11" s="34" t="s">
        <v>18</v>
      </c>
      <c r="C11" s="66">
        <v>338279245</v>
      </c>
      <c r="D11" s="67">
        <v>340153600</v>
      </c>
      <c r="E11" s="68">
        <f t="shared" si="0"/>
        <v>1874355</v>
      </c>
      <c r="F11" s="66">
        <v>351487130</v>
      </c>
      <c r="G11" s="67">
        <v>357234555</v>
      </c>
      <c r="H11" s="68">
        <f t="shared" si="1"/>
        <v>5747425</v>
      </c>
      <c r="I11" s="68">
        <v>379161418</v>
      </c>
      <c r="J11" s="35">
        <f t="shared" si="2"/>
        <v>0.5540851316491499</v>
      </c>
      <c r="K11" s="36">
        <f t="shared" si="3"/>
        <v>1.6351736690899608</v>
      </c>
      <c r="L11" s="86">
        <v>1874355</v>
      </c>
      <c r="M11" s="87">
        <v>5747425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140405599</v>
      </c>
      <c r="D13" s="64">
        <v>129282203</v>
      </c>
      <c r="E13" s="65">
        <f t="shared" si="0"/>
        <v>-11123396</v>
      </c>
      <c r="F13" s="63">
        <v>148957434</v>
      </c>
      <c r="G13" s="64">
        <v>137081283</v>
      </c>
      <c r="H13" s="65">
        <f t="shared" si="1"/>
        <v>-11876151</v>
      </c>
      <c r="I13" s="65">
        <v>144700558</v>
      </c>
      <c r="J13" s="30">
        <f t="shared" si="2"/>
        <v>-7.9223307896717134</v>
      </c>
      <c r="K13" s="31">
        <f t="shared" si="3"/>
        <v>-7.9728488072639605</v>
      </c>
      <c r="L13" s="84">
        <v>-3401829</v>
      </c>
      <c r="M13" s="85">
        <v>482606</v>
      </c>
      <c r="N13" s="32">
        <f t="shared" si="4"/>
        <v>326.982808365735</v>
      </c>
      <c r="O13" s="31">
        <f t="shared" si="5"/>
        <v>-2460.8378263013724</v>
      </c>
      <c r="P13" s="6"/>
      <c r="Q13" s="33"/>
    </row>
    <row r="14" spans="1:17" ht="12.75">
      <c r="A14" s="3"/>
      <c r="B14" s="29" t="s">
        <v>21</v>
      </c>
      <c r="C14" s="63">
        <v>7759345</v>
      </c>
      <c r="D14" s="64">
        <v>7726668</v>
      </c>
      <c r="E14" s="65">
        <f t="shared" si="0"/>
        <v>-32677</v>
      </c>
      <c r="F14" s="63">
        <v>8070836</v>
      </c>
      <c r="G14" s="64">
        <v>8043345</v>
      </c>
      <c r="H14" s="65">
        <f t="shared" si="1"/>
        <v>-27491</v>
      </c>
      <c r="I14" s="65">
        <v>8355836</v>
      </c>
      <c r="J14" s="30">
        <f t="shared" si="2"/>
        <v>-0.4211309073124085</v>
      </c>
      <c r="K14" s="31">
        <f t="shared" si="3"/>
        <v>-0.34062146721851366</v>
      </c>
      <c r="L14" s="84">
        <v>-3401829</v>
      </c>
      <c r="M14" s="85">
        <v>482606</v>
      </c>
      <c r="N14" s="32">
        <f t="shared" si="4"/>
        <v>0.9605715043289947</v>
      </c>
      <c r="O14" s="31">
        <f t="shared" si="5"/>
        <v>-5.69636515086841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-3401829</v>
      </c>
      <c r="M15" s="85">
        <v>482606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89828449</v>
      </c>
      <c r="D16" s="64">
        <v>106045941</v>
      </c>
      <c r="E16" s="65">
        <f t="shared" si="0"/>
        <v>16217492</v>
      </c>
      <c r="F16" s="63">
        <v>94319871</v>
      </c>
      <c r="G16" s="64">
        <v>110287779</v>
      </c>
      <c r="H16" s="65">
        <f t="shared" si="1"/>
        <v>15967908</v>
      </c>
      <c r="I16" s="65">
        <v>115802168</v>
      </c>
      <c r="J16" s="30">
        <f t="shared" si="2"/>
        <v>18.053848397182055</v>
      </c>
      <c r="K16" s="31">
        <f t="shared" si="3"/>
        <v>16.92952697104516</v>
      </c>
      <c r="L16" s="84">
        <v>-3401829</v>
      </c>
      <c r="M16" s="85">
        <v>482606</v>
      </c>
      <c r="N16" s="32">
        <f t="shared" si="4"/>
        <v>-476.7286068758894</v>
      </c>
      <c r="O16" s="31">
        <f t="shared" si="5"/>
        <v>3308.6841025598524</v>
      </c>
      <c r="P16" s="6"/>
      <c r="Q16" s="33"/>
    </row>
    <row r="17" spans="1:17" ht="12.75">
      <c r="A17" s="3"/>
      <c r="B17" s="29" t="s">
        <v>23</v>
      </c>
      <c r="C17" s="63">
        <v>99043555</v>
      </c>
      <c r="D17" s="64">
        <v>90580307</v>
      </c>
      <c r="E17" s="65">
        <f t="shared" si="0"/>
        <v>-8463248</v>
      </c>
      <c r="F17" s="63">
        <v>95769162</v>
      </c>
      <c r="G17" s="64">
        <v>92187502</v>
      </c>
      <c r="H17" s="65">
        <f t="shared" si="1"/>
        <v>-3581660</v>
      </c>
      <c r="I17" s="65">
        <v>96206202</v>
      </c>
      <c r="J17" s="42">
        <f t="shared" si="2"/>
        <v>-8.544975995661707</v>
      </c>
      <c r="K17" s="31">
        <f t="shared" si="3"/>
        <v>-3.73988862928549</v>
      </c>
      <c r="L17" s="88">
        <v>-3401829</v>
      </c>
      <c r="M17" s="85">
        <v>482606</v>
      </c>
      <c r="N17" s="32">
        <f t="shared" si="4"/>
        <v>248.78522700582542</v>
      </c>
      <c r="O17" s="31">
        <f t="shared" si="5"/>
        <v>-742.1499111076116</v>
      </c>
      <c r="P17" s="6"/>
      <c r="Q17" s="33"/>
    </row>
    <row r="18" spans="1:17" ht="16.5">
      <c r="A18" s="3"/>
      <c r="B18" s="34" t="s">
        <v>24</v>
      </c>
      <c r="C18" s="66">
        <v>337036948</v>
      </c>
      <c r="D18" s="67">
        <v>333635119</v>
      </c>
      <c r="E18" s="68">
        <f t="shared" si="0"/>
        <v>-3401829</v>
      </c>
      <c r="F18" s="66">
        <v>347117303</v>
      </c>
      <c r="G18" s="67">
        <v>347599909</v>
      </c>
      <c r="H18" s="68">
        <f t="shared" si="1"/>
        <v>482606</v>
      </c>
      <c r="I18" s="68">
        <v>365064764</v>
      </c>
      <c r="J18" s="43">
        <f t="shared" si="2"/>
        <v>-1.0093341457625589</v>
      </c>
      <c r="K18" s="36">
        <f t="shared" si="3"/>
        <v>0.1390325390952925</v>
      </c>
      <c r="L18" s="89">
        <v>-3401829</v>
      </c>
      <c r="M18" s="87">
        <v>482606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1242297</v>
      </c>
      <c r="D19" s="73">
        <v>6518481</v>
      </c>
      <c r="E19" s="74">
        <f t="shared" si="0"/>
        <v>5276184</v>
      </c>
      <c r="F19" s="75">
        <v>4369827</v>
      </c>
      <c r="G19" s="76">
        <v>9634646</v>
      </c>
      <c r="H19" s="77">
        <f t="shared" si="1"/>
        <v>5264819</v>
      </c>
      <c r="I19" s="77">
        <v>14096654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-19486500</v>
      </c>
      <c r="M22" s="85">
        <v>-11771500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19886500</v>
      </c>
      <c r="D23" s="64">
        <v>0</v>
      </c>
      <c r="E23" s="65">
        <f t="shared" si="0"/>
        <v>-19886500</v>
      </c>
      <c r="F23" s="63">
        <v>11771500</v>
      </c>
      <c r="G23" s="64">
        <v>0</v>
      </c>
      <c r="H23" s="65">
        <f t="shared" si="1"/>
        <v>-11771500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-19486500</v>
      </c>
      <c r="M23" s="85">
        <v>-11771500</v>
      </c>
      <c r="N23" s="32">
        <f t="shared" si="4"/>
        <v>102.05270315346522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15210000</v>
      </c>
      <c r="D24" s="64">
        <v>15610000</v>
      </c>
      <c r="E24" s="65">
        <f t="shared" si="0"/>
        <v>400000</v>
      </c>
      <c r="F24" s="63">
        <v>15826000</v>
      </c>
      <c r="G24" s="64">
        <v>15826000</v>
      </c>
      <c r="H24" s="65">
        <f t="shared" si="1"/>
        <v>0</v>
      </c>
      <c r="I24" s="65">
        <v>16713000</v>
      </c>
      <c r="J24" s="30">
        <f t="shared" si="2"/>
        <v>2.629848783694938</v>
      </c>
      <c r="K24" s="31">
        <f t="shared" si="3"/>
        <v>0</v>
      </c>
      <c r="L24" s="84">
        <v>-19486500</v>
      </c>
      <c r="M24" s="85">
        <v>-11771500</v>
      </c>
      <c r="N24" s="32">
        <f t="shared" si="4"/>
        <v>-2.0527031534652194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-19486500</v>
      </c>
      <c r="M25" s="85">
        <v>-11771500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35096500</v>
      </c>
      <c r="D26" s="67">
        <v>15610000</v>
      </c>
      <c r="E26" s="68">
        <f t="shared" si="0"/>
        <v>-19486500</v>
      </c>
      <c r="F26" s="66">
        <v>27597500</v>
      </c>
      <c r="G26" s="67">
        <v>15826000</v>
      </c>
      <c r="H26" s="68">
        <f t="shared" si="1"/>
        <v>-11771500</v>
      </c>
      <c r="I26" s="68">
        <v>16713000</v>
      </c>
      <c r="J26" s="43">
        <f t="shared" si="2"/>
        <v>-55.522630461726955</v>
      </c>
      <c r="K26" s="36">
        <f t="shared" si="3"/>
        <v>-42.65422592626143</v>
      </c>
      <c r="L26" s="89">
        <v>-19486500</v>
      </c>
      <c r="M26" s="87">
        <v>-11771500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-11540865</v>
      </c>
      <c r="M28" s="85">
        <v>3886300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5600000</v>
      </c>
      <c r="D29" s="64">
        <v>3300000</v>
      </c>
      <c r="E29" s="65">
        <f t="shared" si="0"/>
        <v>-2300000</v>
      </c>
      <c r="F29" s="63">
        <v>0</v>
      </c>
      <c r="G29" s="64">
        <v>8100000</v>
      </c>
      <c r="H29" s="65">
        <f t="shared" si="1"/>
        <v>8100000</v>
      </c>
      <c r="I29" s="65">
        <v>8100000</v>
      </c>
      <c r="J29" s="30">
        <f t="shared" si="2"/>
        <v>-41.07142857142857</v>
      </c>
      <c r="K29" s="31">
        <f t="shared" si="3"/>
        <v>0</v>
      </c>
      <c r="L29" s="84">
        <v>-11540865</v>
      </c>
      <c r="M29" s="85">
        <v>3886300</v>
      </c>
      <c r="N29" s="32">
        <f t="shared" si="4"/>
        <v>19.92918208470509</v>
      </c>
      <c r="O29" s="31">
        <f t="shared" si="5"/>
        <v>208.42446542984328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-11540865</v>
      </c>
      <c r="M30" s="85">
        <v>3886300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17710000</v>
      </c>
      <c r="D31" s="64">
        <v>2500000</v>
      </c>
      <c r="E31" s="65">
        <f t="shared" si="0"/>
        <v>-15210000</v>
      </c>
      <c r="F31" s="63">
        <v>18326000</v>
      </c>
      <c r="G31" s="64">
        <v>14976000</v>
      </c>
      <c r="H31" s="65">
        <f t="shared" si="1"/>
        <v>-3350000</v>
      </c>
      <c r="I31" s="65">
        <v>19213000</v>
      </c>
      <c r="J31" s="30">
        <f t="shared" si="2"/>
        <v>-85.88368153585544</v>
      </c>
      <c r="K31" s="31">
        <f t="shared" si="3"/>
        <v>-18.28003928844265</v>
      </c>
      <c r="L31" s="84">
        <v>-11540865</v>
      </c>
      <c r="M31" s="85">
        <v>3886300</v>
      </c>
      <c r="N31" s="32">
        <f t="shared" si="4"/>
        <v>131.79254761233236</v>
      </c>
      <c r="O31" s="31">
        <f t="shared" si="5"/>
        <v>-86.20024187530557</v>
      </c>
      <c r="P31" s="6"/>
      <c r="Q31" s="33"/>
    </row>
    <row r="32" spans="1:17" ht="12.75">
      <c r="A32" s="7"/>
      <c r="B32" s="29" t="s">
        <v>36</v>
      </c>
      <c r="C32" s="63">
        <v>11786500</v>
      </c>
      <c r="D32" s="64">
        <v>17755635</v>
      </c>
      <c r="E32" s="65">
        <f t="shared" si="0"/>
        <v>5969135</v>
      </c>
      <c r="F32" s="63">
        <v>9271500</v>
      </c>
      <c r="G32" s="64">
        <v>8407800</v>
      </c>
      <c r="H32" s="65">
        <f t="shared" si="1"/>
        <v>-863700</v>
      </c>
      <c r="I32" s="65">
        <v>11465500</v>
      </c>
      <c r="J32" s="30">
        <f t="shared" si="2"/>
        <v>50.64382980528571</v>
      </c>
      <c r="K32" s="31">
        <f t="shared" si="3"/>
        <v>-9.315644717683224</v>
      </c>
      <c r="L32" s="84">
        <v>-11540865</v>
      </c>
      <c r="M32" s="85">
        <v>3886300</v>
      </c>
      <c r="N32" s="32">
        <f t="shared" si="4"/>
        <v>-51.721729697037446</v>
      </c>
      <c r="O32" s="31">
        <f t="shared" si="5"/>
        <v>-22.224223554537737</v>
      </c>
      <c r="P32" s="6"/>
      <c r="Q32" s="33"/>
    </row>
    <row r="33" spans="1:17" ht="17.25" thickBot="1">
      <c r="A33" s="7"/>
      <c r="B33" s="57" t="s">
        <v>37</v>
      </c>
      <c r="C33" s="81">
        <v>35096500</v>
      </c>
      <c r="D33" s="82">
        <v>23555635</v>
      </c>
      <c r="E33" s="83">
        <f t="shared" si="0"/>
        <v>-11540865</v>
      </c>
      <c r="F33" s="81">
        <v>27597500</v>
      </c>
      <c r="G33" s="82">
        <v>31483800</v>
      </c>
      <c r="H33" s="83">
        <f t="shared" si="1"/>
        <v>3886300</v>
      </c>
      <c r="I33" s="83">
        <v>38778500</v>
      </c>
      <c r="J33" s="58">
        <f t="shared" si="2"/>
        <v>-32.883236220135906</v>
      </c>
      <c r="K33" s="59">
        <f t="shared" si="3"/>
        <v>14.08207265150829</v>
      </c>
      <c r="L33" s="96">
        <v>-11540865</v>
      </c>
      <c r="M33" s="97">
        <v>3886300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19000000</v>
      </c>
      <c r="D8" s="64">
        <v>35358540</v>
      </c>
      <c r="E8" s="65">
        <f>($D8-$C8)</f>
        <v>16358540</v>
      </c>
      <c r="F8" s="63">
        <v>20140000</v>
      </c>
      <c r="G8" s="64">
        <v>37444698</v>
      </c>
      <c r="H8" s="65">
        <f>($G8-$F8)</f>
        <v>17304698</v>
      </c>
      <c r="I8" s="65">
        <v>39466713</v>
      </c>
      <c r="J8" s="30">
        <f>IF($C8=0,0,($E8/$C8)*100)</f>
        <v>86.09757894736842</v>
      </c>
      <c r="K8" s="31">
        <f>IF($F8=0,0,($H8/$F8)*100)</f>
        <v>85.92203574975173</v>
      </c>
      <c r="L8" s="84">
        <v>25921718</v>
      </c>
      <c r="M8" s="85">
        <v>44758732</v>
      </c>
      <c r="N8" s="32">
        <f>IF($L8=0,0,($E8/$L8)*100)</f>
        <v>63.1074684170239</v>
      </c>
      <c r="O8" s="31">
        <f>IF($M8=0,0,($H8/$M8)*100)</f>
        <v>38.662172109790774</v>
      </c>
      <c r="P8" s="6"/>
      <c r="Q8" s="33"/>
    </row>
    <row r="9" spans="1:17" ht="12.75">
      <c r="A9" s="3"/>
      <c r="B9" s="29" t="s">
        <v>16</v>
      </c>
      <c r="C9" s="63">
        <v>21529539</v>
      </c>
      <c r="D9" s="64">
        <v>15195727</v>
      </c>
      <c r="E9" s="65">
        <f>($D9-$C9)</f>
        <v>-6333812</v>
      </c>
      <c r="F9" s="63">
        <v>2551000</v>
      </c>
      <c r="G9" s="64">
        <v>16092275</v>
      </c>
      <c r="H9" s="65">
        <f>($G9-$F9)</f>
        <v>13541275</v>
      </c>
      <c r="I9" s="65">
        <v>16961258</v>
      </c>
      <c r="J9" s="30">
        <f>IF($C9=0,0,($E9/$C9)*100)</f>
        <v>-29.41917149271055</v>
      </c>
      <c r="K9" s="31">
        <f>IF($F9=0,0,($H9/$F9)*100)</f>
        <v>530.8222265778127</v>
      </c>
      <c r="L9" s="84">
        <v>25921718</v>
      </c>
      <c r="M9" s="85">
        <v>44758732</v>
      </c>
      <c r="N9" s="32">
        <f>IF($L9=0,0,($E9/$L9)*100)</f>
        <v>-24.434383554361634</v>
      </c>
      <c r="O9" s="31">
        <f>IF($M9=0,0,($H9/$M9)*100)</f>
        <v>30.25392899870354</v>
      </c>
      <c r="P9" s="6"/>
      <c r="Q9" s="33"/>
    </row>
    <row r="10" spans="1:17" ht="12.75">
      <c r="A10" s="3"/>
      <c r="B10" s="29" t="s">
        <v>17</v>
      </c>
      <c r="C10" s="63">
        <v>151026262</v>
      </c>
      <c r="D10" s="64">
        <v>166923252</v>
      </c>
      <c r="E10" s="65">
        <f aca="true" t="shared" si="0" ref="E10:E33">($D10-$C10)</f>
        <v>15896990</v>
      </c>
      <c r="F10" s="63">
        <v>162068080</v>
      </c>
      <c r="G10" s="64">
        <v>175980839</v>
      </c>
      <c r="H10" s="65">
        <f aca="true" t="shared" si="1" ref="H10:H33">($G10-$F10)</f>
        <v>13912759</v>
      </c>
      <c r="I10" s="65">
        <v>187004998</v>
      </c>
      <c r="J10" s="30">
        <f aca="true" t="shared" si="2" ref="J10:J33">IF($C10=0,0,($E10/$C10)*100)</f>
        <v>10.525977263477525</v>
      </c>
      <c r="K10" s="31">
        <f aca="true" t="shared" si="3" ref="K10:K33">IF($F10=0,0,($H10/$F10)*100)</f>
        <v>8.584515223478924</v>
      </c>
      <c r="L10" s="84">
        <v>25921718</v>
      </c>
      <c r="M10" s="85">
        <v>44758732</v>
      </c>
      <c r="N10" s="32">
        <f aca="true" t="shared" si="4" ref="N10:N33">IF($L10=0,0,($E10/$L10)*100)</f>
        <v>61.326915137337735</v>
      </c>
      <c r="O10" s="31">
        <f aca="true" t="shared" si="5" ref="O10:O33">IF($M10=0,0,($H10/$M10)*100)</f>
        <v>31.083898891505683</v>
      </c>
      <c r="P10" s="6"/>
      <c r="Q10" s="33"/>
    </row>
    <row r="11" spans="1:17" ht="16.5">
      <c r="A11" s="7"/>
      <c r="B11" s="34" t="s">
        <v>18</v>
      </c>
      <c r="C11" s="66">
        <v>191555801</v>
      </c>
      <c r="D11" s="67">
        <v>217477519</v>
      </c>
      <c r="E11" s="68">
        <f t="shared" si="0"/>
        <v>25921718</v>
      </c>
      <c r="F11" s="66">
        <v>184759080</v>
      </c>
      <c r="G11" s="67">
        <v>229517812</v>
      </c>
      <c r="H11" s="68">
        <f t="shared" si="1"/>
        <v>44758732</v>
      </c>
      <c r="I11" s="68">
        <v>243432969</v>
      </c>
      <c r="J11" s="35">
        <f t="shared" si="2"/>
        <v>13.532202034434865</v>
      </c>
      <c r="K11" s="36">
        <f t="shared" si="3"/>
        <v>24.22545728199123</v>
      </c>
      <c r="L11" s="86">
        <v>25921718</v>
      </c>
      <c r="M11" s="87">
        <v>44758732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76564760</v>
      </c>
      <c r="D13" s="64">
        <v>95079966</v>
      </c>
      <c r="E13" s="65">
        <f t="shared" si="0"/>
        <v>18515206</v>
      </c>
      <c r="F13" s="63">
        <v>81159000</v>
      </c>
      <c r="G13" s="64">
        <v>100674156</v>
      </c>
      <c r="H13" s="65">
        <f t="shared" si="1"/>
        <v>19515156</v>
      </c>
      <c r="I13" s="65">
        <v>106362942</v>
      </c>
      <c r="J13" s="30">
        <f t="shared" si="2"/>
        <v>24.182412378749703</v>
      </c>
      <c r="K13" s="31">
        <f t="shared" si="3"/>
        <v>24.04558459320593</v>
      </c>
      <c r="L13" s="84">
        <v>33368062</v>
      </c>
      <c r="M13" s="85">
        <v>14762432</v>
      </c>
      <c r="N13" s="32">
        <f t="shared" si="4"/>
        <v>55.48780747290628</v>
      </c>
      <c r="O13" s="31">
        <f t="shared" si="5"/>
        <v>132.1947223872056</v>
      </c>
      <c r="P13" s="6"/>
      <c r="Q13" s="33"/>
    </row>
    <row r="14" spans="1:17" ht="12.75">
      <c r="A14" s="3"/>
      <c r="B14" s="29" t="s">
        <v>21</v>
      </c>
      <c r="C14" s="63">
        <v>2494062</v>
      </c>
      <c r="D14" s="64">
        <v>2355111</v>
      </c>
      <c r="E14" s="65">
        <f t="shared" si="0"/>
        <v>-138951</v>
      </c>
      <c r="F14" s="63">
        <v>2643705</v>
      </c>
      <c r="G14" s="64">
        <v>2494062</v>
      </c>
      <c r="H14" s="65">
        <f t="shared" si="1"/>
        <v>-149643</v>
      </c>
      <c r="I14" s="65">
        <v>2494062</v>
      </c>
      <c r="J14" s="30">
        <f t="shared" si="2"/>
        <v>-5.5712728873620625</v>
      </c>
      <c r="K14" s="31">
        <f t="shared" si="3"/>
        <v>-5.660351665560265</v>
      </c>
      <c r="L14" s="84">
        <v>33368062</v>
      </c>
      <c r="M14" s="85">
        <v>14762432</v>
      </c>
      <c r="N14" s="32">
        <f t="shared" si="4"/>
        <v>-0.4164191495448552</v>
      </c>
      <c r="O14" s="31">
        <f t="shared" si="5"/>
        <v>-1.0136744406341718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33368062</v>
      </c>
      <c r="M15" s="85">
        <v>14762432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17977600</v>
      </c>
      <c r="D16" s="64">
        <v>20000000</v>
      </c>
      <c r="E16" s="65">
        <f t="shared" si="0"/>
        <v>2022400</v>
      </c>
      <c r="F16" s="63">
        <v>19056256</v>
      </c>
      <c r="G16" s="64">
        <v>14000000</v>
      </c>
      <c r="H16" s="65">
        <f t="shared" si="1"/>
        <v>-5056256</v>
      </c>
      <c r="I16" s="65">
        <v>14200000</v>
      </c>
      <c r="J16" s="30">
        <f t="shared" si="2"/>
        <v>11.249555001779992</v>
      </c>
      <c r="K16" s="31">
        <f t="shared" si="3"/>
        <v>-26.533312734673594</v>
      </c>
      <c r="L16" s="84">
        <v>33368062</v>
      </c>
      <c r="M16" s="85">
        <v>14762432</v>
      </c>
      <c r="N16" s="32">
        <f t="shared" si="4"/>
        <v>6.060885405930977</v>
      </c>
      <c r="O16" s="31">
        <f t="shared" si="5"/>
        <v>-34.25083346700598</v>
      </c>
      <c r="P16" s="6"/>
      <c r="Q16" s="33"/>
    </row>
    <row r="17" spans="1:17" ht="12.75">
      <c r="A17" s="3"/>
      <c r="B17" s="29" t="s">
        <v>23</v>
      </c>
      <c r="C17" s="63">
        <v>92961187</v>
      </c>
      <c r="D17" s="64">
        <v>105930594</v>
      </c>
      <c r="E17" s="65">
        <f t="shared" si="0"/>
        <v>12969407</v>
      </c>
      <c r="F17" s="63">
        <v>98526581</v>
      </c>
      <c r="G17" s="64">
        <v>98979756</v>
      </c>
      <c r="H17" s="65">
        <f t="shared" si="1"/>
        <v>453175</v>
      </c>
      <c r="I17" s="65">
        <v>104939507</v>
      </c>
      <c r="J17" s="42">
        <f t="shared" si="2"/>
        <v>13.951421467972436</v>
      </c>
      <c r="K17" s="31">
        <f t="shared" si="3"/>
        <v>0.4599520204603466</v>
      </c>
      <c r="L17" s="88">
        <v>33368062</v>
      </c>
      <c r="M17" s="85">
        <v>14762432</v>
      </c>
      <c r="N17" s="32">
        <f t="shared" si="4"/>
        <v>38.86772627070761</v>
      </c>
      <c r="O17" s="31">
        <f t="shared" si="5"/>
        <v>3.0697855204345736</v>
      </c>
      <c r="P17" s="6"/>
      <c r="Q17" s="33"/>
    </row>
    <row r="18" spans="1:17" ht="16.5">
      <c r="A18" s="3"/>
      <c r="B18" s="34" t="s">
        <v>24</v>
      </c>
      <c r="C18" s="66">
        <v>189997609</v>
      </c>
      <c r="D18" s="67">
        <v>223365671</v>
      </c>
      <c r="E18" s="68">
        <f t="shared" si="0"/>
        <v>33368062</v>
      </c>
      <c r="F18" s="66">
        <v>201385542</v>
      </c>
      <c r="G18" s="67">
        <v>216147974</v>
      </c>
      <c r="H18" s="68">
        <f t="shared" si="1"/>
        <v>14762432</v>
      </c>
      <c r="I18" s="68">
        <v>227996511</v>
      </c>
      <c r="J18" s="43">
        <f t="shared" si="2"/>
        <v>17.562358903158618</v>
      </c>
      <c r="K18" s="36">
        <f t="shared" si="3"/>
        <v>7.330432886785884</v>
      </c>
      <c r="L18" s="89">
        <v>33368062</v>
      </c>
      <c r="M18" s="87">
        <v>14762432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1558192</v>
      </c>
      <c r="D19" s="73">
        <v>-5888152</v>
      </c>
      <c r="E19" s="74">
        <f t="shared" si="0"/>
        <v>-7446344</v>
      </c>
      <c r="F19" s="75">
        <v>-16626462</v>
      </c>
      <c r="G19" s="76">
        <v>13369838</v>
      </c>
      <c r="H19" s="77">
        <f t="shared" si="1"/>
        <v>29996300</v>
      </c>
      <c r="I19" s="77">
        <v>15436458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-21058596</v>
      </c>
      <c r="M22" s="85">
        <v>-31463762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67538598</v>
      </c>
      <c r="D23" s="64">
        <v>39630002</v>
      </c>
      <c r="E23" s="65">
        <f t="shared" si="0"/>
        <v>-27908596</v>
      </c>
      <c r="F23" s="63">
        <v>4674763</v>
      </c>
      <c r="G23" s="64">
        <v>8690001</v>
      </c>
      <c r="H23" s="65">
        <f t="shared" si="1"/>
        <v>4015238</v>
      </c>
      <c r="I23" s="65">
        <v>8690004</v>
      </c>
      <c r="J23" s="30">
        <f t="shared" si="2"/>
        <v>-41.322439059217665</v>
      </c>
      <c r="K23" s="31">
        <f t="shared" si="3"/>
        <v>85.89179815105065</v>
      </c>
      <c r="L23" s="84">
        <v>-21058596</v>
      </c>
      <c r="M23" s="85">
        <v>-31463762</v>
      </c>
      <c r="N23" s="32">
        <f t="shared" si="4"/>
        <v>132.5282844117433</v>
      </c>
      <c r="O23" s="31">
        <f t="shared" si="5"/>
        <v>-12.761468256720224</v>
      </c>
      <c r="P23" s="6"/>
      <c r="Q23" s="33"/>
    </row>
    <row r="24" spans="1:17" ht="12.75">
      <c r="A24" s="7"/>
      <c r="B24" s="29" t="s">
        <v>29</v>
      </c>
      <c r="C24" s="63">
        <v>43198000</v>
      </c>
      <c r="D24" s="64">
        <v>50048000</v>
      </c>
      <c r="E24" s="65">
        <f t="shared" si="0"/>
        <v>6850000</v>
      </c>
      <c r="F24" s="63">
        <v>51979000</v>
      </c>
      <c r="G24" s="64">
        <v>16500000</v>
      </c>
      <c r="H24" s="65">
        <f t="shared" si="1"/>
        <v>-35479000</v>
      </c>
      <c r="I24" s="65">
        <v>17000015</v>
      </c>
      <c r="J24" s="30">
        <f t="shared" si="2"/>
        <v>15.85721561183388</v>
      </c>
      <c r="K24" s="31">
        <f t="shared" si="3"/>
        <v>-68.25641124300198</v>
      </c>
      <c r="L24" s="84">
        <v>-21058596</v>
      </c>
      <c r="M24" s="85">
        <v>-31463762</v>
      </c>
      <c r="N24" s="32">
        <f t="shared" si="4"/>
        <v>-32.52828441174331</v>
      </c>
      <c r="O24" s="31">
        <f t="shared" si="5"/>
        <v>112.76146825672022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-21058596</v>
      </c>
      <c r="M25" s="85">
        <v>-31463762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110736598</v>
      </c>
      <c r="D26" s="67">
        <v>89678002</v>
      </c>
      <c r="E26" s="68">
        <f t="shared" si="0"/>
        <v>-21058596</v>
      </c>
      <c r="F26" s="66">
        <v>56653763</v>
      </c>
      <c r="G26" s="67">
        <v>25190001</v>
      </c>
      <c r="H26" s="68">
        <f t="shared" si="1"/>
        <v>-31463762</v>
      </c>
      <c r="I26" s="68">
        <v>25690019</v>
      </c>
      <c r="J26" s="43">
        <f t="shared" si="2"/>
        <v>-19.016834885969676</v>
      </c>
      <c r="K26" s="36">
        <f t="shared" si="3"/>
        <v>-55.53693229521224</v>
      </c>
      <c r="L26" s="89">
        <v>-21058596</v>
      </c>
      <c r="M26" s="87">
        <v>-31463762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300000</v>
      </c>
      <c r="E28" s="65">
        <f t="shared" si="0"/>
        <v>300000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-21058596</v>
      </c>
      <c r="M28" s="85">
        <v>-31463762</v>
      </c>
      <c r="N28" s="32">
        <f t="shared" si="4"/>
        <v>-1.4245963975945974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30000000</v>
      </c>
      <c r="D29" s="64">
        <v>19000000</v>
      </c>
      <c r="E29" s="65">
        <f t="shared" si="0"/>
        <v>-11000000</v>
      </c>
      <c r="F29" s="63">
        <v>18800000</v>
      </c>
      <c r="G29" s="64">
        <v>0</v>
      </c>
      <c r="H29" s="65">
        <f t="shared" si="1"/>
        <v>-18800000</v>
      </c>
      <c r="I29" s="65">
        <v>3</v>
      </c>
      <c r="J29" s="30">
        <f t="shared" si="2"/>
        <v>-36.666666666666664</v>
      </c>
      <c r="K29" s="31">
        <f t="shared" si="3"/>
        <v>-100</v>
      </c>
      <c r="L29" s="84">
        <v>-21058596</v>
      </c>
      <c r="M29" s="85">
        <v>-31463762</v>
      </c>
      <c r="N29" s="32">
        <f t="shared" si="4"/>
        <v>52.235201245135244</v>
      </c>
      <c r="O29" s="31">
        <f t="shared" si="5"/>
        <v>59.75127831185604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150000</v>
      </c>
      <c r="E30" s="65">
        <f t="shared" si="0"/>
        <v>150000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-21058596</v>
      </c>
      <c r="M30" s="85">
        <v>-31463762</v>
      </c>
      <c r="N30" s="32">
        <f t="shared" si="4"/>
        <v>-0.7122981987972987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30870509</v>
      </c>
      <c r="D31" s="64">
        <v>27129055</v>
      </c>
      <c r="E31" s="65">
        <f t="shared" si="0"/>
        <v>-3741454</v>
      </c>
      <c r="F31" s="63">
        <v>1450002</v>
      </c>
      <c r="G31" s="64">
        <v>9500002</v>
      </c>
      <c r="H31" s="65">
        <f t="shared" si="1"/>
        <v>8050000</v>
      </c>
      <c r="I31" s="65">
        <v>10000014</v>
      </c>
      <c r="J31" s="30">
        <f t="shared" si="2"/>
        <v>-12.119832556048882</v>
      </c>
      <c r="K31" s="31">
        <f t="shared" si="3"/>
        <v>555.1716480391062</v>
      </c>
      <c r="L31" s="84">
        <v>-21058596</v>
      </c>
      <c r="M31" s="85">
        <v>-31463762</v>
      </c>
      <c r="N31" s="32">
        <f t="shared" si="4"/>
        <v>17.76687296721966</v>
      </c>
      <c r="O31" s="31">
        <f t="shared" si="5"/>
        <v>-25.584988851619205</v>
      </c>
      <c r="P31" s="6"/>
      <c r="Q31" s="33"/>
    </row>
    <row r="32" spans="1:17" ht="12.75">
      <c r="A32" s="7"/>
      <c r="B32" s="29" t="s">
        <v>36</v>
      </c>
      <c r="C32" s="63">
        <v>49866089</v>
      </c>
      <c r="D32" s="64">
        <v>43098947</v>
      </c>
      <c r="E32" s="65">
        <f t="shared" si="0"/>
        <v>-6767142</v>
      </c>
      <c r="F32" s="63">
        <v>36403761</v>
      </c>
      <c r="G32" s="64">
        <v>15689999</v>
      </c>
      <c r="H32" s="65">
        <f t="shared" si="1"/>
        <v>-20713762</v>
      </c>
      <c r="I32" s="65">
        <v>15690002</v>
      </c>
      <c r="J32" s="30">
        <f t="shared" si="2"/>
        <v>-13.570629130349484</v>
      </c>
      <c r="K32" s="31">
        <f t="shared" si="3"/>
        <v>-56.900060408593504</v>
      </c>
      <c r="L32" s="84">
        <v>-21058596</v>
      </c>
      <c r="M32" s="85">
        <v>-31463762</v>
      </c>
      <c r="N32" s="32">
        <f t="shared" si="4"/>
        <v>32.134820384037</v>
      </c>
      <c r="O32" s="31">
        <f t="shared" si="5"/>
        <v>65.83371053976317</v>
      </c>
      <c r="P32" s="6"/>
      <c r="Q32" s="33"/>
    </row>
    <row r="33" spans="1:17" ht="17.25" thickBot="1">
      <c r="A33" s="7"/>
      <c r="B33" s="57" t="s">
        <v>37</v>
      </c>
      <c r="C33" s="81">
        <v>110736598</v>
      </c>
      <c r="D33" s="82">
        <v>89678002</v>
      </c>
      <c r="E33" s="83">
        <f t="shared" si="0"/>
        <v>-21058596</v>
      </c>
      <c r="F33" s="81">
        <v>56653763</v>
      </c>
      <c r="G33" s="82">
        <v>25190001</v>
      </c>
      <c r="H33" s="83">
        <f t="shared" si="1"/>
        <v>-31463762</v>
      </c>
      <c r="I33" s="83">
        <v>25690019</v>
      </c>
      <c r="J33" s="58">
        <f t="shared" si="2"/>
        <v>-19.016834885969676</v>
      </c>
      <c r="K33" s="59">
        <f t="shared" si="3"/>
        <v>-55.53693229521224</v>
      </c>
      <c r="L33" s="96">
        <v>-21058596</v>
      </c>
      <c r="M33" s="97">
        <v>-31463762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9979200</v>
      </c>
      <c r="D8" s="64">
        <v>19364981</v>
      </c>
      <c r="E8" s="65">
        <f>($D8-$C8)</f>
        <v>9385781</v>
      </c>
      <c r="F8" s="63">
        <v>10777536</v>
      </c>
      <c r="G8" s="64">
        <v>20526880</v>
      </c>
      <c r="H8" s="65">
        <f>($G8-$F8)</f>
        <v>9749344</v>
      </c>
      <c r="I8" s="65">
        <v>21758491</v>
      </c>
      <c r="J8" s="30">
        <f>IF($C8=0,0,($E8/$C8)*100)</f>
        <v>94.05344115760782</v>
      </c>
      <c r="K8" s="31">
        <f>IF($F8=0,0,($H8/$F8)*100)</f>
        <v>90.45986021294664</v>
      </c>
      <c r="L8" s="84">
        <v>192231927</v>
      </c>
      <c r="M8" s="85">
        <v>202629640</v>
      </c>
      <c r="N8" s="32">
        <f>IF($L8=0,0,($E8/$L8)*100)</f>
        <v>4.882529737112816</v>
      </c>
      <c r="O8" s="31">
        <f>IF($M8=0,0,($H8/$M8)*100)</f>
        <v>4.811410611004392</v>
      </c>
      <c r="P8" s="6"/>
      <c r="Q8" s="33"/>
    </row>
    <row r="9" spans="1:17" ht="12.75">
      <c r="A9" s="3"/>
      <c r="B9" s="29" t="s">
        <v>16</v>
      </c>
      <c r="C9" s="63">
        <v>903000</v>
      </c>
      <c r="D9" s="64">
        <v>500000</v>
      </c>
      <c r="E9" s="65">
        <f>($D9-$C9)</f>
        <v>-403000</v>
      </c>
      <c r="F9" s="63">
        <v>959490</v>
      </c>
      <c r="G9" s="64">
        <v>530000</v>
      </c>
      <c r="H9" s="65">
        <f>($G9-$F9)</f>
        <v>-429490</v>
      </c>
      <c r="I9" s="65">
        <v>561800</v>
      </c>
      <c r="J9" s="30">
        <f>IF($C9=0,0,($E9/$C9)*100)</f>
        <v>-44.629014396456256</v>
      </c>
      <c r="K9" s="31">
        <f>IF($F9=0,0,($H9/$F9)*100)</f>
        <v>-44.762321650043255</v>
      </c>
      <c r="L9" s="84">
        <v>192231927</v>
      </c>
      <c r="M9" s="85">
        <v>202629640</v>
      </c>
      <c r="N9" s="32">
        <f>IF($L9=0,0,($E9/$L9)*100)</f>
        <v>-0.2096425949056839</v>
      </c>
      <c r="O9" s="31">
        <f>IF($M9=0,0,($H9/$M9)*100)</f>
        <v>-0.2119581320876847</v>
      </c>
      <c r="P9" s="6"/>
      <c r="Q9" s="33"/>
    </row>
    <row r="10" spans="1:17" ht="12.75">
      <c r="A10" s="3"/>
      <c r="B10" s="29" t="s">
        <v>17</v>
      </c>
      <c r="C10" s="63">
        <v>16547475</v>
      </c>
      <c r="D10" s="64">
        <v>199796621</v>
      </c>
      <c r="E10" s="65">
        <f aca="true" t="shared" si="0" ref="E10:E33">($D10-$C10)</f>
        <v>183249146</v>
      </c>
      <c r="F10" s="63">
        <v>17812713</v>
      </c>
      <c r="G10" s="64">
        <v>211122499</v>
      </c>
      <c r="H10" s="65">
        <f aca="true" t="shared" si="1" ref="H10:H33">($G10-$F10)</f>
        <v>193309786</v>
      </c>
      <c r="I10" s="65">
        <v>224856188</v>
      </c>
      <c r="J10" s="30">
        <f aca="true" t="shared" si="2" ref="J10:J33">IF($C10=0,0,($E10/$C10)*100)</f>
        <v>1107.4145511626396</v>
      </c>
      <c r="K10" s="31">
        <f aca="true" t="shared" si="3" ref="K10:K33">IF($F10=0,0,($H10/$F10)*100)</f>
        <v>1085.2349442782802</v>
      </c>
      <c r="L10" s="84">
        <v>192231927</v>
      </c>
      <c r="M10" s="85">
        <v>202629640</v>
      </c>
      <c r="N10" s="32">
        <f aca="true" t="shared" si="4" ref="N10:N33">IF($L10=0,0,($E10/$L10)*100)</f>
        <v>95.32711285779287</v>
      </c>
      <c r="O10" s="31">
        <f aca="true" t="shared" si="5" ref="O10:O33">IF($M10=0,0,($H10/$M10)*100)</f>
        <v>95.4005475210833</v>
      </c>
      <c r="P10" s="6"/>
      <c r="Q10" s="33"/>
    </row>
    <row r="11" spans="1:17" ht="16.5">
      <c r="A11" s="7"/>
      <c r="B11" s="34" t="s">
        <v>18</v>
      </c>
      <c r="C11" s="66">
        <v>27429675</v>
      </c>
      <c r="D11" s="67">
        <v>219661602</v>
      </c>
      <c r="E11" s="68">
        <f t="shared" si="0"/>
        <v>192231927</v>
      </c>
      <c r="F11" s="66">
        <v>29549739</v>
      </c>
      <c r="G11" s="67">
        <v>232179379</v>
      </c>
      <c r="H11" s="68">
        <f t="shared" si="1"/>
        <v>202629640</v>
      </c>
      <c r="I11" s="68">
        <v>247176479</v>
      </c>
      <c r="J11" s="35">
        <f t="shared" si="2"/>
        <v>700.8173702386193</v>
      </c>
      <c r="K11" s="36">
        <f t="shared" si="3"/>
        <v>685.7239585094136</v>
      </c>
      <c r="L11" s="86">
        <v>192231927</v>
      </c>
      <c r="M11" s="87">
        <v>202629640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75162084</v>
      </c>
      <c r="D13" s="64">
        <v>61768597</v>
      </c>
      <c r="E13" s="65">
        <f t="shared" si="0"/>
        <v>-13393487</v>
      </c>
      <c r="F13" s="63">
        <v>81088778</v>
      </c>
      <c r="G13" s="64">
        <v>65474707</v>
      </c>
      <c r="H13" s="65">
        <f t="shared" si="1"/>
        <v>-15614071</v>
      </c>
      <c r="I13" s="65">
        <v>69403184</v>
      </c>
      <c r="J13" s="30">
        <f t="shared" si="2"/>
        <v>-17.819472647937758</v>
      </c>
      <c r="K13" s="31">
        <f t="shared" si="3"/>
        <v>-19.255526331892682</v>
      </c>
      <c r="L13" s="84">
        <v>34823275</v>
      </c>
      <c r="M13" s="85">
        <v>30099606</v>
      </c>
      <c r="N13" s="32">
        <f t="shared" si="4"/>
        <v>-38.46130784654803</v>
      </c>
      <c r="O13" s="31">
        <f t="shared" si="5"/>
        <v>-51.87466905712985</v>
      </c>
      <c r="P13" s="6"/>
      <c r="Q13" s="33"/>
    </row>
    <row r="14" spans="1:17" ht="12.75">
      <c r="A14" s="3"/>
      <c r="B14" s="29" t="s">
        <v>21</v>
      </c>
      <c r="C14" s="63">
        <v>432000</v>
      </c>
      <c r="D14" s="64">
        <v>3000000</v>
      </c>
      <c r="E14" s="65">
        <f t="shared" si="0"/>
        <v>2568000</v>
      </c>
      <c r="F14" s="63">
        <v>466560</v>
      </c>
      <c r="G14" s="64">
        <v>3180000</v>
      </c>
      <c r="H14" s="65">
        <f t="shared" si="1"/>
        <v>2713440</v>
      </c>
      <c r="I14" s="65">
        <v>3370800</v>
      </c>
      <c r="J14" s="30">
        <f t="shared" si="2"/>
        <v>594.4444444444445</v>
      </c>
      <c r="K14" s="31">
        <f t="shared" si="3"/>
        <v>581.5843621399176</v>
      </c>
      <c r="L14" s="84">
        <v>34823275</v>
      </c>
      <c r="M14" s="85">
        <v>30099606</v>
      </c>
      <c r="N14" s="32">
        <f t="shared" si="4"/>
        <v>7.374378199638029</v>
      </c>
      <c r="O14" s="31">
        <f t="shared" si="5"/>
        <v>9.014868832502327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34823275</v>
      </c>
      <c r="M15" s="85">
        <v>30099606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34823275</v>
      </c>
      <c r="M16" s="85">
        <v>30099606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107666360</v>
      </c>
      <c r="D17" s="64">
        <v>153315122</v>
      </c>
      <c r="E17" s="65">
        <f t="shared" si="0"/>
        <v>45648762</v>
      </c>
      <c r="F17" s="63">
        <v>115523909</v>
      </c>
      <c r="G17" s="64">
        <v>158524146</v>
      </c>
      <c r="H17" s="65">
        <f t="shared" si="1"/>
        <v>43000237</v>
      </c>
      <c r="I17" s="65">
        <v>168233706</v>
      </c>
      <c r="J17" s="42">
        <f t="shared" si="2"/>
        <v>42.398351722859395</v>
      </c>
      <c r="K17" s="31">
        <f t="shared" si="3"/>
        <v>37.22193732208282</v>
      </c>
      <c r="L17" s="88">
        <v>34823275</v>
      </c>
      <c r="M17" s="85">
        <v>30099606</v>
      </c>
      <c r="N17" s="32">
        <f t="shared" si="4"/>
        <v>131.08692964691</v>
      </c>
      <c r="O17" s="31">
        <f t="shared" si="5"/>
        <v>142.85980022462752</v>
      </c>
      <c r="P17" s="6"/>
      <c r="Q17" s="33"/>
    </row>
    <row r="18" spans="1:17" ht="16.5">
      <c r="A18" s="3"/>
      <c r="B18" s="34" t="s">
        <v>24</v>
      </c>
      <c r="C18" s="66">
        <v>183260444</v>
      </c>
      <c r="D18" s="67">
        <v>218083719</v>
      </c>
      <c r="E18" s="68">
        <f t="shared" si="0"/>
        <v>34823275</v>
      </c>
      <c r="F18" s="66">
        <v>197079247</v>
      </c>
      <c r="G18" s="67">
        <v>227178853</v>
      </c>
      <c r="H18" s="68">
        <f t="shared" si="1"/>
        <v>30099606</v>
      </c>
      <c r="I18" s="68">
        <v>241007690</v>
      </c>
      <c r="J18" s="43">
        <f t="shared" si="2"/>
        <v>19.00206844418646</v>
      </c>
      <c r="K18" s="36">
        <f t="shared" si="3"/>
        <v>15.27284402502309</v>
      </c>
      <c r="L18" s="89">
        <v>34823275</v>
      </c>
      <c r="M18" s="87">
        <v>30099606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-155830769</v>
      </c>
      <c r="D19" s="73">
        <v>1577883</v>
      </c>
      <c r="E19" s="74">
        <f t="shared" si="0"/>
        <v>157408652</v>
      </c>
      <c r="F19" s="75">
        <v>-167529508</v>
      </c>
      <c r="G19" s="76">
        <v>5000526</v>
      </c>
      <c r="H19" s="77">
        <f t="shared" si="1"/>
        <v>172530034</v>
      </c>
      <c r="I19" s="77">
        <v>6168789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60770313</v>
      </c>
      <c r="M22" s="85">
        <v>66453799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11348313</v>
      </c>
      <c r="E23" s="65">
        <f t="shared" si="0"/>
        <v>11348313</v>
      </c>
      <c r="F23" s="63">
        <v>0</v>
      </c>
      <c r="G23" s="64">
        <v>14120660</v>
      </c>
      <c r="H23" s="65">
        <f t="shared" si="1"/>
        <v>14120660</v>
      </c>
      <c r="I23" s="65">
        <v>14531579</v>
      </c>
      <c r="J23" s="30">
        <f t="shared" si="2"/>
        <v>0</v>
      </c>
      <c r="K23" s="31">
        <f t="shared" si="3"/>
        <v>0</v>
      </c>
      <c r="L23" s="84">
        <v>60770313</v>
      </c>
      <c r="M23" s="85">
        <v>66453799</v>
      </c>
      <c r="N23" s="32">
        <f t="shared" si="4"/>
        <v>18.674106549360705</v>
      </c>
      <c r="O23" s="31">
        <f t="shared" si="5"/>
        <v>21.248837858013204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49422000</v>
      </c>
      <c r="E24" s="65">
        <f t="shared" si="0"/>
        <v>49422000</v>
      </c>
      <c r="F24" s="63">
        <v>0</v>
      </c>
      <c r="G24" s="64">
        <v>52333139</v>
      </c>
      <c r="H24" s="65">
        <f t="shared" si="1"/>
        <v>52333139</v>
      </c>
      <c r="I24" s="65">
        <v>55473128</v>
      </c>
      <c r="J24" s="30">
        <f t="shared" si="2"/>
        <v>0</v>
      </c>
      <c r="K24" s="31">
        <f t="shared" si="3"/>
        <v>0</v>
      </c>
      <c r="L24" s="84">
        <v>60770313</v>
      </c>
      <c r="M24" s="85">
        <v>66453799</v>
      </c>
      <c r="N24" s="32">
        <f t="shared" si="4"/>
        <v>81.3258934506393</v>
      </c>
      <c r="O24" s="31">
        <f t="shared" si="5"/>
        <v>78.7511621419868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60770313</v>
      </c>
      <c r="M25" s="85">
        <v>66453799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0</v>
      </c>
      <c r="D26" s="67">
        <v>60770313</v>
      </c>
      <c r="E26" s="68">
        <f t="shared" si="0"/>
        <v>60770313</v>
      </c>
      <c r="F26" s="66">
        <v>0</v>
      </c>
      <c r="G26" s="67">
        <v>66453799</v>
      </c>
      <c r="H26" s="68">
        <f t="shared" si="1"/>
        <v>66453799</v>
      </c>
      <c r="I26" s="68">
        <v>70004707</v>
      </c>
      <c r="J26" s="43">
        <f t="shared" si="2"/>
        <v>0</v>
      </c>
      <c r="K26" s="36">
        <f t="shared" si="3"/>
        <v>0</v>
      </c>
      <c r="L26" s="89">
        <v>60770313</v>
      </c>
      <c r="M26" s="87">
        <v>66453799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60770313</v>
      </c>
      <c r="M28" s="85">
        <v>66453799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1500000</v>
      </c>
      <c r="E29" s="65">
        <f t="shared" si="0"/>
        <v>1500000</v>
      </c>
      <c r="F29" s="63">
        <v>0</v>
      </c>
      <c r="G29" s="64">
        <v>1590000</v>
      </c>
      <c r="H29" s="65">
        <f t="shared" si="1"/>
        <v>1590000</v>
      </c>
      <c r="I29" s="65">
        <v>1685400</v>
      </c>
      <c r="J29" s="30">
        <f t="shared" si="2"/>
        <v>0</v>
      </c>
      <c r="K29" s="31">
        <f t="shared" si="3"/>
        <v>0</v>
      </c>
      <c r="L29" s="84">
        <v>60770313</v>
      </c>
      <c r="M29" s="85">
        <v>66453799</v>
      </c>
      <c r="N29" s="32">
        <f t="shared" si="4"/>
        <v>2.4683104725822296</v>
      </c>
      <c r="O29" s="31">
        <f t="shared" si="5"/>
        <v>2.392639734562053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60770313</v>
      </c>
      <c r="M30" s="85">
        <v>66453799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24404097</v>
      </c>
      <c r="E31" s="65">
        <f t="shared" si="0"/>
        <v>24404097</v>
      </c>
      <c r="F31" s="63">
        <v>0</v>
      </c>
      <c r="G31" s="64">
        <v>25868344</v>
      </c>
      <c r="H31" s="65">
        <f t="shared" si="1"/>
        <v>25868344</v>
      </c>
      <c r="I31" s="65">
        <v>27420444</v>
      </c>
      <c r="J31" s="30">
        <f t="shared" si="2"/>
        <v>0</v>
      </c>
      <c r="K31" s="31">
        <f t="shared" si="3"/>
        <v>0</v>
      </c>
      <c r="L31" s="84">
        <v>60770313</v>
      </c>
      <c r="M31" s="85">
        <v>66453799</v>
      </c>
      <c r="N31" s="32">
        <f t="shared" si="4"/>
        <v>40.15792546600838</v>
      </c>
      <c r="O31" s="31">
        <f t="shared" si="5"/>
        <v>38.92680988787413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34866216</v>
      </c>
      <c r="E32" s="65">
        <f t="shared" si="0"/>
        <v>34866216</v>
      </c>
      <c r="F32" s="63">
        <v>0</v>
      </c>
      <c r="G32" s="64">
        <v>38995455</v>
      </c>
      <c r="H32" s="65">
        <f t="shared" si="1"/>
        <v>38995455</v>
      </c>
      <c r="I32" s="65">
        <v>40898863</v>
      </c>
      <c r="J32" s="30">
        <f t="shared" si="2"/>
        <v>0</v>
      </c>
      <c r="K32" s="31">
        <f t="shared" si="3"/>
        <v>0</v>
      </c>
      <c r="L32" s="84">
        <v>60770313</v>
      </c>
      <c r="M32" s="85">
        <v>66453799</v>
      </c>
      <c r="N32" s="32">
        <f t="shared" si="4"/>
        <v>57.373764061409396</v>
      </c>
      <c r="O32" s="31">
        <f t="shared" si="5"/>
        <v>58.68055037756381</v>
      </c>
      <c r="P32" s="6"/>
      <c r="Q32" s="33"/>
    </row>
    <row r="33" spans="1:17" ht="17.25" thickBot="1">
      <c r="A33" s="7"/>
      <c r="B33" s="57" t="s">
        <v>37</v>
      </c>
      <c r="C33" s="81">
        <v>0</v>
      </c>
      <c r="D33" s="82">
        <v>60770313</v>
      </c>
      <c r="E33" s="83">
        <f t="shared" si="0"/>
        <v>60770313</v>
      </c>
      <c r="F33" s="81">
        <v>0</v>
      </c>
      <c r="G33" s="82">
        <v>66453799</v>
      </c>
      <c r="H33" s="83">
        <f t="shared" si="1"/>
        <v>66453799</v>
      </c>
      <c r="I33" s="83">
        <v>70004707</v>
      </c>
      <c r="J33" s="58">
        <f t="shared" si="2"/>
        <v>0</v>
      </c>
      <c r="K33" s="59">
        <f t="shared" si="3"/>
        <v>0</v>
      </c>
      <c r="L33" s="96">
        <v>60770313</v>
      </c>
      <c r="M33" s="97">
        <v>66453799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41887208</v>
      </c>
      <c r="D8" s="64">
        <v>42914067</v>
      </c>
      <c r="E8" s="65">
        <f>($D8-$C8)</f>
        <v>1026859</v>
      </c>
      <c r="F8" s="63">
        <v>44191005</v>
      </c>
      <c r="G8" s="64">
        <v>45488911</v>
      </c>
      <c r="H8" s="65">
        <f>($G8-$F8)</f>
        <v>1297906</v>
      </c>
      <c r="I8" s="65">
        <v>48218245</v>
      </c>
      <c r="J8" s="30">
        <f>IF($C8=0,0,($E8/$C8)*100)</f>
        <v>2.4514859047182136</v>
      </c>
      <c r="K8" s="31">
        <f>IF($F8=0,0,($H8/$F8)*100)</f>
        <v>2.937036620914143</v>
      </c>
      <c r="L8" s="84">
        <v>14540160</v>
      </c>
      <c r="M8" s="85">
        <v>-7694155</v>
      </c>
      <c r="N8" s="32">
        <f>IF($L8=0,0,($E8/$L8)*100)</f>
        <v>7.062226275364232</v>
      </c>
      <c r="O8" s="31">
        <f>IF($M8=0,0,($H8/$M8)*100)</f>
        <v>-16.8687269752169</v>
      </c>
      <c r="P8" s="6"/>
      <c r="Q8" s="33"/>
    </row>
    <row r="9" spans="1:17" ht="12.75">
      <c r="A9" s="3"/>
      <c r="B9" s="29" t="s">
        <v>16</v>
      </c>
      <c r="C9" s="63">
        <v>91777706</v>
      </c>
      <c r="D9" s="64">
        <v>89964164</v>
      </c>
      <c r="E9" s="65">
        <f>($D9-$C9)</f>
        <v>-1813542</v>
      </c>
      <c r="F9" s="63">
        <v>96825481</v>
      </c>
      <c r="G9" s="64">
        <v>97025387</v>
      </c>
      <c r="H9" s="65">
        <f>($G9-$F9)</f>
        <v>199906</v>
      </c>
      <c r="I9" s="65">
        <v>102846910</v>
      </c>
      <c r="J9" s="30">
        <f>IF($C9=0,0,($E9/$C9)*100)</f>
        <v>-1.9760158311213403</v>
      </c>
      <c r="K9" s="31">
        <f>IF($F9=0,0,($H9/$F9)*100)</f>
        <v>0.2064601155970503</v>
      </c>
      <c r="L9" s="84">
        <v>14540160</v>
      </c>
      <c r="M9" s="85">
        <v>-7694155</v>
      </c>
      <c r="N9" s="32">
        <f>IF($L9=0,0,($E9/$L9)*100)</f>
        <v>-12.472641291430081</v>
      </c>
      <c r="O9" s="31">
        <f>IF($M9=0,0,($H9/$M9)*100)</f>
        <v>-2.598154053304099</v>
      </c>
      <c r="P9" s="6"/>
      <c r="Q9" s="33"/>
    </row>
    <row r="10" spans="1:17" ht="12.75">
      <c r="A10" s="3"/>
      <c r="B10" s="29" t="s">
        <v>17</v>
      </c>
      <c r="C10" s="63">
        <v>150123644</v>
      </c>
      <c r="D10" s="64">
        <v>165450487</v>
      </c>
      <c r="E10" s="65">
        <f aca="true" t="shared" si="0" ref="E10:E33">($D10-$C10)</f>
        <v>15326843</v>
      </c>
      <c r="F10" s="63">
        <v>163755124</v>
      </c>
      <c r="G10" s="64">
        <v>154563157</v>
      </c>
      <c r="H10" s="65">
        <f aca="true" t="shared" si="1" ref="H10:H33">($G10-$F10)</f>
        <v>-9191967</v>
      </c>
      <c r="I10" s="65">
        <v>163836946</v>
      </c>
      <c r="J10" s="30">
        <f aca="true" t="shared" si="2" ref="J10:J33">IF($C10=0,0,($E10/$C10)*100)</f>
        <v>10.209479727257353</v>
      </c>
      <c r="K10" s="31">
        <f aca="true" t="shared" si="3" ref="K10:K33">IF($F10=0,0,($H10/$F10)*100)</f>
        <v>-5.613239314575585</v>
      </c>
      <c r="L10" s="84">
        <v>14540160</v>
      </c>
      <c r="M10" s="85">
        <v>-7694155</v>
      </c>
      <c r="N10" s="32">
        <f aca="true" t="shared" si="4" ref="N10:N33">IF($L10=0,0,($E10/$L10)*100)</f>
        <v>105.41041501606585</v>
      </c>
      <c r="O10" s="31">
        <f aca="true" t="shared" si="5" ref="O10:O33">IF($M10=0,0,($H10/$M10)*100)</f>
        <v>119.46688102852102</v>
      </c>
      <c r="P10" s="6"/>
      <c r="Q10" s="33"/>
    </row>
    <row r="11" spans="1:17" ht="16.5">
      <c r="A11" s="7"/>
      <c r="B11" s="34" t="s">
        <v>18</v>
      </c>
      <c r="C11" s="66">
        <v>283788558</v>
      </c>
      <c r="D11" s="67">
        <v>298328718</v>
      </c>
      <c r="E11" s="68">
        <f t="shared" si="0"/>
        <v>14540160</v>
      </c>
      <c r="F11" s="66">
        <v>304771610</v>
      </c>
      <c r="G11" s="67">
        <v>297077455</v>
      </c>
      <c r="H11" s="68">
        <f t="shared" si="1"/>
        <v>-7694155</v>
      </c>
      <c r="I11" s="68">
        <v>314902101</v>
      </c>
      <c r="J11" s="35">
        <f t="shared" si="2"/>
        <v>5.123589232233951</v>
      </c>
      <c r="K11" s="36">
        <f t="shared" si="3"/>
        <v>-2.524564213838684</v>
      </c>
      <c r="L11" s="86">
        <v>14540160</v>
      </c>
      <c r="M11" s="87">
        <v>-7694155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125300122</v>
      </c>
      <c r="D13" s="64">
        <v>119700775</v>
      </c>
      <c r="E13" s="65">
        <f t="shared" si="0"/>
        <v>-5599347</v>
      </c>
      <c r="F13" s="63">
        <v>133444630</v>
      </c>
      <c r="G13" s="64">
        <v>126882824</v>
      </c>
      <c r="H13" s="65">
        <f t="shared" si="1"/>
        <v>-6561806</v>
      </c>
      <c r="I13" s="65">
        <v>134495792</v>
      </c>
      <c r="J13" s="30">
        <f t="shared" si="2"/>
        <v>-4.468748242719189</v>
      </c>
      <c r="K13" s="31">
        <f t="shared" si="3"/>
        <v>-4.917249948536708</v>
      </c>
      <c r="L13" s="84">
        <v>584391442</v>
      </c>
      <c r="M13" s="85">
        <v>15833195</v>
      </c>
      <c r="N13" s="32">
        <f t="shared" si="4"/>
        <v>-0.958150068186659</v>
      </c>
      <c r="O13" s="31">
        <f t="shared" si="5"/>
        <v>-41.443347347139984</v>
      </c>
      <c r="P13" s="6"/>
      <c r="Q13" s="33"/>
    </row>
    <row r="14" spans="1:17" ht="12.75">
      <c r="A14" s="3"/>
      <c r="B14" s="29" t="s">
        <v>21</v>
      </c>
      <c r="C14" s="63">
        <v>19553330</v>
      </c>
      <c r="D14" s="64">
        <v>12600000</v>
      </c>
      <c r="E14" s="65">
        <f t="shared" si="0"/>
        <v>-6953330</v>
      </c>
      <c r="F14" s="63">
        <v>20628763</v>
      </c>
      <c r="G14" s="64">
        <v>13356000</v>
      </c>
      <c r="H14" s="65">
        <f t="shared" si="1"/>
        <v>-7272763</v>
      </c>
      <c r="I14" s="65">
        <v>14157360</v>
      </c>
      <c r="J14" s="30">
        <f t="shared" si="2"/>
        <v>-35.56084820334951</v>
      </c>
      <c r="K14" s="31">
        <f t="shared" si="3"/>
        <v>-35.255448908885135</v>
      </c>
      <c r="L14" s="84">
        <v>584391442</v>
      </c>
      <c r="M14" s="85">
        <v>15833195</v>
      </c>
      <c r="N14" s="32">
        <f t="shared" si="4"/>
        <v>-1.1898411749842155</v>
      </c>
      <c r="O14" s="31">
        <f t="shared" si="5"/>
        <v>-45.93364131497149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584391442</v>
      </c>
      <c r="M15" s="85">
        <v>15833195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58555040</v>
      </c>
      <c r="D16" s="64">
        <v>59552233</v>
      </c>
      <c r="E16" s="65">
        <f t="shared" si="0"/>
        <v>997193</v>
      </c>
      <c r="F16" s="63">
        <v>61775567</v>
      </c>
      <c r="G16" s="64">
        <v>67657434</v>
      </c>
      <c r="H16" s="65">
        <f t="shared" si="1"/>
        <v>5881867</v>
      </c>
      <c r="I16" s="65">
        <v>71716880</v>
      </c>
      <c r="J16" s="30">
        <f t="shared" si="2"/>
        <v>1.7030011421732443</v>
      </c>
      <c r="K16" s="31">
        <f t="shared" si="3"/>
        <v>9.521348464515105</v>
      </c>
      <c r="L16" s="84">
        <v>584391442</v>
      </c>
      <c r="M16" s="85">
        <v>15833195</v>
      </c>
      <c r="N16" s="32">
        <f t="shared" si="4"/>
        <v>0.170637851332532</v>
      </c>
      <c r="O16" s="31">
        <f t="shared" si="5"/>
        <v>37.14895824879312</v>
      </c>
      <c r="P16" s="6"/>
      <c r="Q16" s="33"/>
    </row>
    <row r="17" spans="1:17" ht="12.75">
      <c r="A17" s="3"/>
      <c r="B17" s="29" t="s">
        <v>23</v>
      </c>
      <c r="C17" s="63">
        <v>115932739</v>
      </c>
      <c r="D17" s="64">
        <v>711879665</v>
      </c>
      <c r="E17" s="65">
        <f t="shared" si="0"/>
        <v>595946926</v>
      </c>
      <c r="F17" s="63">
        <v>122309041</v>
      </c>
      <c r="G17" s="64">
        <v>146094938</v>
      </c>
      <c r="H17" s="65">
        <f t="shared" si="1"/>
        <v>23785897</v>
      </c>
      <c r="I17" s="65">
        <v>154860648</v>
      </c>
      <c r="J17" s="42">
        <f t="shared" si="2"/>
        <v>514.045412141949</v>
      </c>
      <c r="K17" s="31">
        <f t="shared" si="3"/>
        <v>19.44737429508584</v>
      </c>
      <c r="L17" s="88">
        <v>584391442</v>
      </c>
      <c r="M17" s="85">
        <v>15833195</v>
      </c>
      <c r="N17" s="32">
        <f t="shared" si="4"/>
        <v>101.97735339183834</v>
      </c>
      <c r="O17" s="31">
        <f t="shared" si="5"/>
        <v>150.22803041331835</v>
      </c>
      <c r="P17" s="6"/>
      <c r="Q17" s="33"/>
    </row>
    <row r="18" spans="1:17" ht="16.5">
      <c r="A18" s="3"/>
      <c r="B18" s="34" t="s">
        <v>24</v>
      </c>
      <c r="C18" s="66">
        <v>319341231</v>
      </c>
      <c r="D18" s="67">
        <v>903732673</v>
      </c>
      <c r="E18" s="68">
        <f t="shared" si="0"/>
        <v>584391442</v>
      </c>
      <c r="F18" s="66">
        <v>338158001</v>
      </c>
      <c r="G18" s="67">
        <v>353991196</v>
      </c>
      <c r="H18" s="68">
        <f t="shared" si="1"/>
        <v>15833195</v>
      </c>
      <c r="I18" s="68">
        <v>375230680</v>
      </c>
      <c r="J18" s="43">
        <f t="shared" si="2"/>
        <v>182.99905720598917</v>
      </c>
      <c r="K18" s="36">
        <f t="shared" si="3"/>
        <v>4.682188489752753</v>
      </c>
      <c r="L18" s="89">
        <v>584391442</v>
      </c>
      <c r="M18" s="87">
        <v>15833195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-35552673</v>
      </c>
      <c r="D19" s="73">
        <v>-605403955</v>
      </c>
      <c r="E19" s="74">
        <f t="shared" si="0"/>
        <v>-569851282</v>
      </c>
      <c r="F19" s="75">
        <v>-33386391</v>
      </c>
      <c r="G19" s="76">
        <v>-56913741</v>
      </c>
      <c r="H19" s="77">
        <f t="shared" si="1"/>
        <v>-23527350</v>
      </c>
      <c r="I19" s="77">
        <v>-60328579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56361520</v>
      </c>
      <c r="M22" s="85">
        <v>36388857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20958520</v>
      </c>
      <c r="E23" s="65">
        <f t="shared" si="0"/>
        <v>20958520</v>
      </c>
      <c r="F23" s="63">
        <v>0</v>
      </c>
      <c r="G23" s="64">
        <v>4798737</v>
      </c>
      <c r="H23" s="65">
        <f t="shared" si="1"/>
        <v>4798737</v>
      </c>
      <c r="I23" s="65">
        <v>5086660</v>
      </c>
      <c r="J23" s="30">
        <f t="shared" si="2"/>
        <v>0</v>
      </c>
      <c r="K23" s="31">
        <f t="shared" si="3"/>
        <v>0</v>
      </c>
      <c r="L23" s="84">
        <v>56361520</v>
      </c>
      <c r="M23" s="85">
        <v>36388857</v>
      </c>
      <c r="N23" s="32">
        <f t="shared" si="4"/>
        <v>37.185867237079485</v>
      </c>
      <c r="O23" s="31">
        <f t="shared" si="5"/>
        <v>13.187380411536424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35403000</v>
      </c>
      <c r="E24" s="65">
        <f t="shared" si="0"/>
        <v>35403000</v>
      </c>
      <c r="F24" s="63">
        <v>0</v>
      </c>
      <c r="G24" s="64">
        <v>31590120</v>
      </c>
      <c r="H24" s="65">
        <f t="shared" si="1"/>
        <v>31590120</v>
      </c>
      <c r="I24" s="65">
        <v>33485527</v>
      </c>
      <c r="J24" s="30">
        <f t="shared" si="2"/>
        <v>0</v>
      </c>
      <c r="K24" s="31">
        <f t="shared" si="3"/>
        <v>0</v>
      </c>
      <c r="L24" s="84">
        <v>56361520</v>
      </c>
      <c r="M24" s="85">
        <v>36388857</v>
      </c>
      <c r="N24" s="32">
        <f t="shared" si="4"/>
        <v>62.814132762920515</v>
      </c>
      <c r="O24" s="31">
        <f t="shared" si="5"/>
        <v>86.81261958846358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56361520</v>
      </c>
      <c r="M25" s="85">
        <v>36388857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0</v>
      </c>
      <c r="D26" s="67">
        <v>56361520</v>
      </c>
      <c r="E26" s="68">
        <f t="shared" si="0"/>
        <v>56361520</v>
      </c>
      <c r="F26" s="66">
        <v>0</v>
      </c>
      <c r="G26" s="67">
        <v>36388857</v>
      </c>
      <c r="H26" s="68">
        <f t="shared" si="1"/>
        <v>36388857</v>
      </c>
      <c r="I26" s="68">
        <v>38572187</v>
      </c>
      <c r="J26" s="43">
        <f t="shared" si="2"/>
        <v>0</v>
      </c>
      <c r="K26" s="36">
        <f t="shared" si="3"/>
        <v>0</v>
      </c>
      <c r="L26" s="89">
        <v>56361520</v>
      </c>
      <c r="M26" s="87">
        <v>36388857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57361520</v>
      </c>
      <c r="M28" s="85">
        <v>37448857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22802000</v>
      </c>
      <c r="E29" s="65">
        <f t="shared" si="0"/>
        <v>22802000</v>
      </c>
      <c r="F29" s="63">
        <v>0</v>
      </c>
      <c r="G29" s="64">
        <v>24170120</v>
      </c>
      <c r="H29" s="65">
        <f t="shared" si="1"/>
        <v>24170120</v>
      </c>
      <c r="I29" s="65">
        <v>25620327</v>
      </c>
      <c r="J29" s="30">
        <f t="shared" si="2"/>
        <v>0</v>
      </c>
      <c r="K29" s="31">
        <f t="shared" si="3"/>
        <v>0</v>
      </c>
      <c r="L29" s="84">
        <v>57361520</v>
      </c>
      <c r="M29" s="85">
        <v>37448857</v>
      </c>
      <c r="N29" s="32">
        <f t="shared" si="4"/>
        <v>39.751387341200164</v>
      </c>
      <c r="O29" s="31">
        <f t="shared" si="5"/>
        <v>64.54167613179756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57361520</v>
      </c>
      <c r="M30" s="85">
        <v>37448857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5601000</v>
      </c>
      <c r="E31" s="65">
        <f t="shared" si="0"/>
        <v>5601000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57361520</v>
      </c>
      <c r="M31" s="85">
        <v>37448857</v>
      </c>
      <c r="N31" s="32">
        <f t="shared" si="4"/>
        <v>9.764385602055176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28958520</v>
      </c>
      <c r="E32" s="65">
        <f t="shared" si="0"/>
        <v>28958520</v>
      </c>
      <c r="F32" s="63">
        <v>0</v>
      </c>
      <c r="G32" s="64">
        <v>13278737</v>
      </c>
      <c r="H32" s="65">
        <f t="shared" si="1"/>
        <v>13278737</v>
      </c>
      <c r="I32" s="65">
        <v>14075460</v>
      </c>
      <c r="J32" s="30">
        <f t="shared" si="2"/>
        <v>0</v>
      </c>
      <c r="K32" s="31">
        <f t="shared" si="3"/>
        <v>0</v>
      </c>
      <c r="L32" s="84">
        <v>57361520</v>
      </c>
      <c r="M32" s="85">
        <v>37448857</v>
      </c>
      <c r="N32" s="32">
        <f t="shared" si="4"/>
        <v>50.48422705674466</v>
      </c>
      <c r="O32" s="31">
        <f t="shared" si="5"/>
        <v>35.45832386820244</v>
      </c>
      <c r="P32" s="6"/>
      <c r="Q32" s="33"/>
    </row>
    <row r="33" spans="1:17" ht="17.25" thickBot="1">
      <c r="A33" s="7"/>
      <c r="B33" s="57" t="s">
        <v>37</v>
      </c>
      <c r="C33" s="81">
        <v>0</v>
      </c>
      <c r="D33" s="82">
        <v>57361520</v>
      </c>
      <c r="E33" s="83">
        <f t="shared" si="0"/>
        <v>57361520</v>
      </c>
      <c r="F33" s="81">
        <v>0</v>
      </c>
      <c r="G33" s="82">
        <v>37448857</v>
      </c>
      <c r="H33" s="83">
        <f t="shared" si="1"/>
        <v>37448857</v>
      </c>
      <c r="I33" s="83">
        <v>39695787</v>
      </c>
      <c r="J33" s="58">
        <f t="shared" si="2"/>
        <v>0</v>
      </c>
      <c r="K33" s="59">
        <f t="shared" si="3"/>
        <v>0</v>
      </c>
      <c r="L33" s="96">
        <v>57361520</v>
      </c>
      <c r="M33" s="97">
        <v>37448857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19489551</v>
      </c>
      <c r="M8" s="85">
        <v>10083953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55654677</v>
      </c>
      <c r="D9" s="64">
        <v>64960465</v>
      </c>
      <c r="E9" s="65">
        <f>($D9-$C9)</f>
        <v>9305788</v>
      </c>
      <c r="F9" s="63">
        <v>59424941</v>
      </c>
      <c r="G9" s="64">
        <v>66543446</v>
      </c>
      <c r="H9" s="65">
        <f>($G9-$F9)</f>
        <v>7118505</v>
      </c>
      <c r="I9" s="65">
        <v>71534205</v>
      </c>
      <c r="J9" s="30">
        <f>IF($C9=0,0,($E9/$C9)*100)</f>
        <v>16.720585764966348</v>
      </c>
      <c r="K9" s="31">
        <f>IF($F9=0,0,($H9/$F9)*100)</f>
        <v>11.978985389316584</v>
      </c>
      <c r="L9" s="84">
        <v>19489551</v>
      </c>
      <c r="M9" s="85">
        <v>10083953</v>
      </c>
      <c r="N9" s="32">
        <f>IF($L9=0,0,($E9/$L9)*100)</f>
        <v>47.74757509806152</v>
      </c>
      <c r="O9" s="31">
        <f>IF($M9=0,0,($H9/$M9)*100)</f>
        <v>70.59240557745558</v>
      </c>
      <c r="P9" s="6"/>
      <c r="Q9" s="33"/>
    </row>
    <row r="10" spans="1:17" ht="12.75">
      <c r="A10" s="3"/>
      <c r="B10" s="29" t="s">
        <v>17</v>
      </c>
      <c r="C10" s="63">
        <v>385509526</v>
      </c>
      <c r="D10" s="64">
        <v>395693289</v>
      </c>
      <c r="E10" s="65">
        <f aca="true" t="shared" si="0" ref="E10:E33">($D10-$C10)</f>
        <v>10183763</v>
      </c>
      <c r="F10" s="63">
        <v>419651589</v>
      </c>
      <c r="G10" s="64">
        <v>422617037</v>
      </c>
      <c r="H10" s="65">
        <f aca="true" t="shared" si="1" ref="H10:H33">($G10-$F10)</f>
        <v>2965448</v>
      </c>
      <c r="I10" s="65">
        <v>459737365</v>
      </c>
      <c r="J10" s="30">
        <f aca="true" t="shared" si="2" ref="J10:J33">IF($C10=0,0,($E10/$C10)*100)</f>
        <v>2.641637187455648</v>
      </c>
      <c r="K10" s="31">
        <f aca="true" t="shared" si="3" ref="K10:K33">IF($F10=0,0,($H10/$F10)*100)</f>
        <v>0.7066452451821885</v>
      </c>
      <c r="L10" s="84">
        <v>19489551</v>
      </c>
      <c r="M10" s="85">
        <v>10083953</v>
      </c>
      <c r="N10" s="32">
        <f aca="true" t="shared" si="4" ref="N10:N33">IF($L10=0,0,($E10/$L10)*100)</f>
        <v>52.252424901938475</v>
      </c>
      <c r="O10" s="31">
        <f aca="true" t="shared" si="5" ref="O10:O33">IF($M10=0,0,($H10/$M10)*100)</f>
        <v>29.407594422544413</v>
      </c>
      <c r="P10" s="6"/>
      <c r="Q10" s="33"/>
    </row>
    <row r="11" spans="1:17" ht="16.5">
      <c r="A11" s="7"/>
      <c r="B11" s="34" t="s">
        <v>18</v>
      </c>
      <c r="C11" s="66">
        <v>441164203</v>
      </c>
      <c r="D11" s="67">
        <v>460653754</v>
      </c>
      <c r="E11" s="68">
        <f t="shared" si="0"/>
        <v>19489551</v>
      </c>
      <c r="F11" s="66">
        <v>479076530</v>
      </c>
      <c r="G11" s="67">
        <v>489160483</v>
      </c>
      <c r="H11" s="68">
        <f t="shared" si="1"/>
        <v>10083953</v>
      </c>
      <c r="I11" s="68">
        <v>531271570</v>
      </c>
      <c r="J11" s="35">
        <f t="shared" si="2"/>
        <v>4.41775440243505</v>
      </c>
      <c r="K11" s="36">
        <f t="shared" si="3"/>
        <v>2.1048730982500854</v>
      </c>
      <c r="L11" s="86">
        <v>19489551</v>
      </c>
      <c r="M11" s="87">
        <v>10083953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161829646</v>
      </c>
      <c r="D13" s="64">
        <v>153742937</v>
      </c>
      <c r="E13" s="65">
        <f t="shared" si="0"/>
        <v>-8086709</v>
      </c>
      <c r="F13" s="63">
        <v>177724216</v>
      </c>
      <c r="G13" s="64">
        <v>164588885</v>
      </c>
      <c r="H13" s="65">
        <f t="shared" si="1"/>
        <v>-13135331</v>
      </c>
      <c r="I13" s="65">
        <v>176644180</v>
      </c>
      <c r="J13" s="30">
        <f t="shared" si="2"/>
        <v>-4.997050416831537</v>
      </c>
      <c r="K13" s="31">
        <f t="shared" si="3"/>
        <v>-7.390850439874777</v>
      </c>
      <c r="L13" s="84">
        <v>8128513</v>
      </c>
      <c r="M13" s="85">
        <v>6238834</v>
      </c>
      <c r="N13" s="32">
        <f t="shared" si="4"/>
        <v>-99.48571159325205</v>
      </c>
      <c r="O13" s="31">
        <f t="shared" si="5"/>
        <v>-210.5414409166841</v>
      </c>
      <c r="P13" s="6"/>
      <c r="Q13" s="33"/>
    </row>
    <row r="14" spans="1:17" ht="12.75">
      <c r="A14" s="3"/>
      <c r="B14" s="29" t="s">
        <v>21</v>
      </c>
      <c r="C14" s="63">
        <v>13598278</v>
      </c>
      <c r="D14" s="64">
        <v>13450786</v>
      </c>
      <c r="E14" s="65">
        <f t="shared" si="0"/>
        <v>-147492</v>
      </c>
      <c r="F14" s="63">
        <v>14105493</v>
      </c>
      <c r="G14" s="64">
        <v>14405791</v>
      </c>
      <c r="H14" s="65">
        <f t="shared" si="1"/>
        <v>300298</v>
      </c>
      <c r="I14" s="65">
        <v>15486226</v>
      </c>
      <c r="J14" s="30">
        <f t="shared" si="2"/>
        <v>-1.084637334227172</v>
      </c>
      <c r="K14" s="31">
        <f t="shared" si="3"/>
        <v>2.128943667548522</v>
      </c>
      <c r="L14" s="84">
        <v>8128513</v>
      </c>
      <c r="M14" s="85">
        <v>6238834</v>
      </c>
      <c r="N14" s="32">
        <f t="shared" si="4"/>
        <v>-1.8145016191768406</v>
      </c>
      <c r="O14" s="31">
        <f t="shared" si="5"/>
        <v>4.813367369607847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8128513</v>
      </c>
      <c r="M15" s="85">
        <v>6238834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19848080</v>
      </c>
      <c r="D16" s="64">
        <v>19632800</v>
      </c>
      <c r="E16" s="65">
        <f t="shared" si="0"/>
        <v>-215280</v>
      </c>
      <c r="F16" s="63">
        <v>20588413</v>
      </c>
      <c r="G16" s="64">
        <v>21026729</v>
      </c>
      <c r="H16" s="65">
        <f t="shared" si="1"/>
        <v>438316</v>
      </c>
      <c r="I16" s="65">
        <v>22603733</v>
      </c>
      <c r="J16" s="30">
        <f t="shared" si="2"/>
        <v>-1.0846389172151665</v>
      </c>
      <c r="K16" s="31">
        <f t="shared" si="3"/>
        <v>2.1289450527342733</v>
      </c>
      <c r="L16" s="84">
        <v>8128513</v>
      </c>
      <c r="M16" s="85">
        <v>6238834</v>
      </c>
      <c r="N16" s="32">
        <f t="shared" si="4"/>
        <v>-2.648454889596658</v>
      </c>
      <c r="O16" s="31">
        <f t="shared" si="5"/>
        <v>7.025607669638269</v>
      </c>
      <c r="P16" s="6"/>
      <c r="Q16" s="33"/>
    </row>
    <row r="17" spans="1:17" ht="12.75">
      <c r="A17" s="3"/>
      <c r="B17" s="29" t="s">
        <v>23</v>
      </c>
      <c r="C17" s="63">
        <v>252162629</v>
      </c>
      <c r="D17" s="64">
        <v>268740623</v>
      </c>
      <c r="E17" s="65">
        <f t="shared" si="0"/>
        <v>16577994</v>
      </c>
      <c r="F17" s="63">
        <v>261569807</v>
      </c>
      <c r="G17" s="64">
        <v>280205358</v>
      </c>
      <c r="H17" s="65">
        <f t="shared" si="1"/>
        <v>18635551</v>
      </c>
      <c r="I17" s="65">
        <v>300894059</v>
      </c>
      <c r="J17" s="42">
        <f t="shared" si="2"/>
        <v>6.574326285279965</v>
      </c>
      <c r="K17" s="31">
        <f t="shared" si="3"/>
        <v>7.1245038614108855</v>
      </c>
      <c r="L17" s="88">
        <v>8128513</v>
      </c>
      <c r="M17" s="85">
        <v>6238834</v>
      </c>
      <c r="N17" s="32">
        <f t="shared" si="4"/>
        <v>203.94866810202555</v>
      </c>
      <c r="O17" s="31">
        <f t="shared" si="5"/>
        <v>298.702465877438</v>
      </c>
      <c r="P17" s="6"/>
      <c r="Q17" s="33"/>
    </row>
    <row r="18" spans="1:17" ht="16.5">
      <c r="A18" s="3"/>
      <c r="B18" s="34" t="s">
        <v>24</v>
      </c>
      <c r="C18" s="66">
        <v>447438633</v>
      </c>
      <c r="D18" s="67">
        <v>455567146</v>
      </c>
      <c r="E18" s="68">
        <f t="shared" si="0"/>
        <v>8128513</v>
      </c>
      <c r="F18" s="66">
        <v>473987929</v>
      </c>
      <c r="G18" s="67">
        <v>480226763</v>
      </c>
      <c r="H18" s="68">
        <f t="shared" si="1"/>
        <v>6238834</v>
      </c>
      <c r="I18" s="68">
        <v>515628198</v>
      </c>
      <c r="J18" s="43">
        <f t="shared" si="2"/>
        <v>1.8166766122763478</v>
      </c>
      <c r="K18" s="36">
        <f t="shared" si="3"/>
        <v>1.316243224413422</v>
      </c>
      <c r="L18" s="89">
        <v>8128513</v>
      </c>
      <c r="M18" s="87">
        <v>6238834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-6274430</v>
      </c>
      <c r="D19" s="73">
        <v>5086608</v>
      </c>
      <c r="E19" s="74">
        <f t="shared" si="0"/>
        <v>11361038</v>
      </c>
      <c r="F19" s="75">
        <v>5088601</v>
      </c>
      <c r="G19" s="76">
        <v>8933720</v>
      </c>
      <c r="H19" s="77">
        <f t="shared" si="1"/>
        <v>3845119</v>
      </c>
      <c r="I19" s="77">
        <v>15643372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-4401459</v>
      </c>
      <c r="M22" s="85">
        <v>-18492994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4965967</v>
      </c>
      <c r="D23" s="64">
        <v>23600000</v>
      </c>
      <c r="E23" s="65">
        <f t="shared" si="0"/>
        <v>18634033</v>
      </c>
      <c r="F23" s="63">
        <v>620565</v>
      </c>
      <c r="G23" s="64">
        <v>10281600</v>
      </c>
      <c r="H23" s="65">
        <f t="shared" si="1"/>
        <v>9661035</v>
      </c>
      <c r="I23" s="65">
        <v>11067854</v>
      </c>
      <c r="J23" s="30">
        <f t="shared" si="2"/>
        <v>375.23473273181236</v>
      </c>
      <c r="K23" s="31">
        <f t="shared" si="3"/>
        <v>1556.8127432259312</v>
      </c>
      <c r="L23" s="84">
        <v>-4401459</v>
      </c>
      <c r="M23" s="85">
        <v>-18492994</v>
      </c>
      <c r="N23" s="32">
        <f t="shared" si="4"/>
        <v>-423.36036755085075</v>
      </c>
      <c r="O23" s="31">
        <f t="shared" si="5"/>
        <v>-52.24159484397172</v>
      </c>
      <c r="P23" s="6"/>
      <c r="Q23" s="33"/>
    </row>
    <row r="24" spans="1:17" ht="12.75">
      <c r="A24" s="7"/>
      <c r="B24" s="29" t="s">
        <v>29</v>
      </c>
      <c r="C24" s="63">
        <v>295897492</v>
      </c>
      <c r="D24" s="64">
        <v>272862000</v>
      </c>
      <c r="E24" s="65">
        <f t="shared" si="0"/>
        <v>-23035492</v>
      </c>
      <c r="F24" s="63">
        <v>307378305</v>
      </c>
      <c r="G24" s="64">
        <v>279224276</v>
      </c>
      <c r="H24" s="65">
        <f t="shared" si="1"/>
        <v>-28154029</v>
      </c>
      <c r="I24" s="65">
        <v>300263062</v>
      </c>
      <c r="J24" s="30">
        <f t="shared" si="2"/>
        <v>-7.784956825521185</v>
      </c>
      <c r="K24" s="31">
        <f t="shared" si="3"/>
        <v>-9.159406679661403</v>
      </c>
      <c r="L24" s="84">
        <v>-4401459</v>
      </c>
      <c r="M24" s="85">
        <v>-18492994</v>
      </c>
      <c r="N24" s="32">
        <f t="shared" si="4"/>
        <v>523.3603675508507</v>
      </c>
      <c r="O24" s="31">
        <f t="shared" si="5"/>
        <v>152.24159484397174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-4401459</v>
      </c>
      <c r="M25" s="85">
        <v>-18492994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300863459</v>
      </c>
      <c r="D26" s="67">
        <v>296462000</v>
      </c>
      <c r="E26" s="68">
        <f t="shared" si="0"/>
        <v>-4401459</v>
      </c>
      <c r="F26" s="66">
        <v>307998870</v>
      </c>
      <c r="G26" s="67">
        <v>289505876</v>
      </c>
      <c r="H26" s="68">
        <f t="shared" si="1"/>
        <v>-18492994</v>
      </c>
      <c r="I26" s="68">
        <v>311330916</v>
      </c>
      <c r="J26" s="43">
        <f t="shared" si="2"/>
        <v>-1.4629423641639379</v>
      </c>
      <c r="K26" s="36">
        <f t="shared" si="3"/>
        <v>-6.004240859714843</v>
      </c>
      <c r="L26" s="89">
        <v>-4401459</v>
      </c>
      <c r="M26" s="87">
        <v>-18492994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295897492</v>
      </c>
      <c r="D28" s="64">
        <v>234173269</v>
      </c>
      <c r="E28" s="65">
        <f t="shared" si="0"/>
        <v>-61724223</v>
      </c>
      <c r="F28" s="63">
        <v>307378305</v>
      </c>
      <c r="G28" s="64">
        <v>232224276</v>
      </c>
      <c r="H28" s="65">
        <f t="shared" si="1"/>
        <v>-75154029</v>
      </c>
      <c r="I28" s="65">
        <v>210824944</v>
      </c>
      <c r="J28" s="30">
        <f t="shared" si="2"/>
        <v>-20.860002084776035</v>
      </c>
      <c r="K28" s="31">
        <f t="shared" si="3"/>
        <v>-24.45001087503557</v>
      </c>
      <c r="L28" s="84">
        <v>-4401459</v>
      </c>
      <c r="M28" s="85">
        <v>-18492994</v>
      </c>
      <c r="N28" s="32">
        <f t="shared" si="4"/>
        <v>1402.3582407560764</v>
      </c>
      <c r="O28" s="31">
        <f t="shared" si="5"/>
        <v>406.39189630408146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-4401459</v>
      </c>
      <c r="M29" s="85">
        <v>-18492994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-4401459</v>
      </c>
      <c r="M30" s="85">
        <v>-18492994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-4401459</v>
      </c>
      <c r="M31" s="85">
        <v>-18492994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4965967</v>
      </c>
      <c r="D32" s="64">
        <v>62288731</v>
      </c>
      <c r="E32" s="65">
        <f t="shared" si="0"/>
        <v>57322764</v>
      </c>
      <c r="F32" s="63">
        <v>620565</v>
      </c>
      <c r="G32" s="64">
        <v>57281600</v>
      </c>
      <c r="H32" s="65">
        <f t="shared" si="1"/>
        <v>56661035</v>
      </c>
      <c r="I32" s="65">
        <v>100505972</v>
      </c>
      <c r="J32" s="30">
        <f t="shared" si="2"/>
        <v>1154.31222156732</v>
      </c>
      <c r="K32" s="31">
        <f t="shared" si="3"/>
        <v>9130.556025557355</v>
      </c>
      <c r="L32" s="84">
        <v>-4401459</v>
      </c>
      <c r="M32" s="85">
        <v>-18492994</v>
      </c>
      <c r="N32" s="32">
        <f t="shared" si="4"/>
        <v>-1302.3582407560764</v>
      </c>
      <c r="O32" s="31">
        <f t="shared" si="5"/>
        <v>-306.39189630408146</v>
      </c>
      <c r="P32" s="6"/>
      <c r="Q32" s="33"/>
    </row>
    <row r="33" spans="1:17" ht="17.25" thickBot="1">
      <c r="A33" s="7"/>
      <c r="B33" s="57" t="s">
        <v>37</v>
      </c>
      <c r="C33" s="81">
        <v>300863459</v>
      </c>
      <c r="D33" s="82">
        <v>296462000</v>
      </c>
      <c r="E33" s="83">
        <f t="shared" si="0"/>
        <v>-4401459</v>
      </c>
      <c r="F33" s="81">
        <v>307998870</v>
      </c>
      <c r="G33" s="82">
        <v>289505876</v>
      </c>
      <c r="H33" s="83">
        <f t="shared" si="1"/>
        <v>-18492994</v>
      </c>
      <c r="I33" s="83">
        <v>311330916</v>
      </c>
      <c r="J33" s="58">
        <f t="shared" si="2"/>
        <v>-1.4629423641639379</v>
      </c>
      <c r="K33" s="59">
        <f t="shared" si="3"/>
        <v>-6.004240859714843</v>
      </c>
      <c r="L33" s="96">
        <v>-4401459</v>
      </c>
      <c r="M33" s="97">
        <v>-18492994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310272645</v>
      </c>
      <c r="D8" s="64">
        <v>341427219</v>
      </c>
      <c r="E8" s="65">
        <f>($D8-$C8)</f>
        <v>31154574</v>
      </c>
      <c r="F8" s="63">
        <v>327337640</v>
      </c>
      <c r="G8" s="64">
        <v>358498580</v>
      </c>
      <c r="H8" s="65">
        <f>($G8-$F8)</f>
        <v>31160940</v>
      </c>
      <c r="I8" s="65">
        <v>380008495</v>
      </c>
      <c r="J8" s="30">
        <f>IF($C8=0,0,($E8/$C8)*100)</f>
        <v>10.041031493446676</v>
      </c>
      <c r="K8" s="31">
        <f>IF($F8=0,0,($H8/$F8)*100)</f>
        <v>9.519510191373042</v>
      </c>
      <c r="L8" s="84">
        <v>123259255</v>
      </c>
      <c r="M8" s="85">
        <v>155731445</v>
      </c>
      <c r="N8" s="32">
        <f>IF($L8=0,0,($E8/$L8)*100)</f>
        <v>25.27564684696496</v>
      </c>
      <c r="O8" s="31">
        <f>IF($M8=0,0,($H8/$M8)*100)</f>
        <v>20.009407862362032</v>
      </c>
      <c r="P8" s="6"/>
      <c r="Q8" s="33"/>
    </row>
    <row r="9" spans="1:17" ht="12.75">
      <c r="A9" s="3"/>
      <c r="B9" s="29" t="s">
        <v>16</v>
      </c>
      <c r="C9" s="63">
        <v>1058374186</v>
      </c>
      <c r="D9" s="64">
        <v>1199673022</v>
      </c>
      <c r="E9" s="65">
        <f>($D9-$C9)</f>
        <v>141298836</v>
      </c>
      <c r="F9" s="63">
        <v>1117108025</v>
      </c>
      <c r="G9" s="64">
        <v>1259656675</v>
      </c>
      <c r="H9" s="65">
        <f>($G9-$F9)</f>
        <v>142548650</v>
      </c>
      <c r="I9" s="65">
        <v>1344025876</v>
      </c>
      <c r="J9" s="30">
        <f>IF($C9=0,0,($E9/$C9)*100)</f>
        <v>13.350555774042661</v>
      </c>
      <c r="K9" s="31">
        <f>IF($F9=0,0,($H9/$F9)*100)</f>
        <v>12.760507203410343</v>
      </c>
      <c r="L9" s="84">
        <v>123259255</v>
      </c>
      <c r="M9" s="85">
        <v>155731445</v>
      </c>
      <c r="N9" s="32">
        <f>IF($L9=0,0,($E9/$L9)*100)</f>
        <v>114.63547787953124</v>
      </c>
      <c r="O9" s="31">
        <f>IF($M9=0,0,($H9/$M9)*100)</f>
        <v>91.53491769115737</v>
      </c>
      <c r="P9" s="6"/>
      <c r="Q9" s="33"/>
    </row>
    <row r="10" spans="1:17" ht="12.75">
      <c r="A10" s="3"/>
      <c r="B10" s="29" t="s">
        <v>17</v>
      </c>
      <c r="C10" s="63">
        <v>487171175</v>
      </c>
      <c r="D10" s="64">
        <v>437977020</v>
      </c>
      <c r="E10" s="65">
        <f aca="true" t="shared" si="0" ref="E10:E33">($D10-$C10)</f>
        <v>-49194155</v>
      </c>
      <c r="F10" s="63">
        <v>477854013</v>
      </c>
      <c r="G10" s="64">
        <v>459875868</v>
      </c>
      <c r="H10" s="65">
        <f aca="true" t="shared" si="1" ref="H10:H33">($G10-$F10)</f>
        <v>-17978145</v>
      </c>
      <c r="I10" s="65">
        <v>481567638</v>
      </c>
      <c r="J10" s="30">
        <f aca="true" t="shared" si="2" ref="J10:J33">IF($C10=0,0,($E10/$C10)*100)</f>
        <v>-10.097919894377988</v>
      </c>
      <c r="K10" s="31">
        <f aca="true" t="shared" si="3" ref="K10:K33">IF($F10=0,0,($H10/$F10)*100)</f>
        <v>-3.762267242903744</v>
      </c>
      <c r="L10" s="84">
        <v>123259255</v>
      </c>
      <c r="M10" s="85">
        <v>155731445</v>
      </c>
      <c r="N10" s="32">
        <f aca="true" t="shared" si="4" ref="N10:N33">IF($L10=0,0,($E10/$L10)*100)</f>
        <v>-39.9111247264962</v>
      </c>
      <c r="O10" s="31">
        <f aca="true" t="shared" si="5" ref="O10:O33">IF($M10=0,0,($H10/$M10)*100)</f>
        <v>-11.544325553519394</v>
      </c>
      <c r="P10" s="6"/>
      <c r="Q10" s="33"/>
    </row>
    <row r="11" spans="1:17" ht="16.5">
      <c r="A11" s="7"/>
      <c r="B11" s="34" t="s">
        <v>18</v>
      </c>
      <c r="C11" s="66">
        <v>1855818006</v>
      </c>
      <c r="D11" s="67">
        <v>1979077261</v>
      </c>
      <c r="E11" s="68">
        <f t="shared" si="0"/>
        <v>123259255</v>
      </c>
      <c r="F11" s="66">
        <v>1922299678</v>
      </c>
      <c r="G11" s="67">
        <v>2078031123</v>
      </c>
      <c r="H11" s="68">
        <f t="shared" si="1"/>
        <v>155731445</v>
      </c>
      <c r="I11" s="68">
        <v>2205602009</v>
      </c>
      <c r="J11" s="35">
        <f t="shared" si="2"/>
        <v>6.641774926285525</v>
      </c>
      <c r="K11" s="36">
        <f t="shared" si="3"/>
        <v>8.101309425491149</v>
      </c>
      <c r="L11" s="86">
        <v>123259255</v>
      </c>
      <c r="M11" s="87">
        <v>155731445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475719795</v>
      </c>
      <c r="D13" s="64">
        <v>600528152</v>
      </c>
      <c r="E13" s="65">
        <f t="shared" si="0"/>
        <v>124808357</v>
      </c>
      <c r="F13" s="63">
        <v>502407661</v>
      </c>
      <c r="G13" s="64">
        <v>631815013</v>
      </c>
      <c r="H13" s="65">
        <f t="shared" si="1"/>
        <v>129407352</v>
      </c>
      <c r="I13" s="65">
        <v>681961715</v>
      </c>
      <c r="J13" s="30">
        <f t="shared" si="2"/>
        <v>26.235687123341165</v>
      </c>
      <c r="K13" s="31">
        <f t="shared" si="3"/>
        <v>25.75744003234855</v>
      </c>
      <c r="L13" s="84">
        <v>247555922</v>
      </c>
      <c r="M13" s="85">
        <v>281518774</v>
      </c>
      <c r="N13" s="32">
        <f t="shared" si="4"/>
        <v>50.41622757059312</v>
      </c>
      <c r="O13" s="31">
        <f t="shared" si="5"/>
        <v>45.96757443963577</v>
      </c>
      <c r="P13" s="6"/>
      <c r="Q13" s="33"/>
    </row>
    <row r="14" spans="1:17" ht="12.75">
      <c r="A14" s="3"/>
      <c r="B14" s="29" t="s">
        <v>21</v>
      </c>
      <c r="C14" s="63">
        <v>173289274</v>
      </c>
      <c r="D14" s="64">
        <v>174245110</v>
      </c>
      <c r="E14" s="65">
        <f t="shared" si="0"/>
        <v>955836</v>
      </c>
      <c r="F14" s="63">
        <v>182820184</v>
      </c>
      <c r="G14" s="64">
        <v>183654346</v>
      </c>
      <c r="H14" s="65">
        <f t="shared" si="1"/>
        <v>834162</v>
      </c>
      <c r="I14" s="65">
        <v>180053280</v>
      </c>
      <c r="J14" s="30">
        <f t="shared" si="2"/>
        <v>0.551584052455549</v>
      </c>
      <c r="K14" s="31">
        <f t="shared" si="3"/>
        <v>0.45627456539481437</v>
      </c>
      <c r="L14" s="84">
        <v>247555922</v>
      </c>
      <c r="M14" s="85">
        <v>281518774</v>
      </c>
      <c r="N14" s="32">
        <f t="shared" si="4"/>
        <v>0.38610912325498725</v>
      </c>
      <c r="O14" s="31">
        <f t="shared" si="5"/>
        <v>0.2963077695130912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247555922</v>
      </c>
      <c r="M15" s="85">
        <v>281518774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660145572</v>
      </c>
      <c r="D16" s="64">
        <v>596993229</v>
      </c>
      <c r="E16" s="65">
        <f t="shared" si="0"/>
        <v>-63152343</v>
      </c>
      <c r="F16" s="63">
        <v>696452823</v>
      </c>
      <c r="G16" s="64">
        <v>629230863</v>
      </c>
      <c r="H16" s="65">
        <f t="shared" si="1"/>
        <v>-67221960</v>
      </c>
      <c r="I16" s="65">
        <v>673277024</v>
      </c>
      <c r="J16" s="30">
        <f t="shared" si="2"/>
        <v>-9.566426812297092</v>
      </c>
      <c r="K16" s="31">
        <f t="shared" si="3"/>
        <v>-9.652047888963757</v>
      </c>
      <c r="L16" s="84">
        <v>247555922</v>
      </c>
      <c r="M16" s="85">
        <v>281518774</v>
      </c>
      <c r="N16" s="32">
        <f t="shared" si="4"/>
        <v>-25.51033418622884</v>
      </c>
      <c r="O16" s="31">
        <f t="shared" si="5"/>
        <v>-23.87832223225013</v>
      </c>
      <c r="P16" s="6"/>
      <c r="Q16" s="33"/>
    </row>
    <row r="17" spans="1:17" ht="12.75">
      <c r="A17" s="3"/>
      <c r="B17" s="29" t="s">
        <v>23</v>
      </c>
      <c r="C17" s="63">
        <v>875925798</v>
      </c>
      <c r="D17" s="64">
        <v>1060869870</v>
      </c>
      <c r="E17" s="65">
        <f t="shared" si="0"/>
        <v>184944072</v>
      </c>
      <c r="F17" s="63">
        <v>898783216</v>
      </c>
      <c r="G17" s="64">
        <v>1117282436</v>
      </c>
      <c r="H17" s="65">
        <f t="shared" si="1"/>
        <v>218499220</v>
      </c>
      <c r="I17" s="65">
        <v>1166439245</v>
      </c>
      <c r="J17" s="42">
        <f t="shared" si="2"/>
        <v>21.114125468422383</v>
      </c>
      <c r="K17" s="31">
        <f t="shared" si="3"/>
        <v>24.310558554088534</v>
      </c>
      <c r="L17" s="88">
        <v>247555922</v>
      </c>
      <c r="M17" s="85">
        <v>281518774</v>
      </c>
      <c r="N17" s="32">
        <f t="shared" si="4"/>
        <v>74.70799749238073</v>
      </c>
      <c r="O17" s="31">
        <f t="shared" si="5"/>
        <v>77.61444002310127</v>
      </c>
      <c r="P17" s="6"/>
      <c r="Q17" s="33"/>
    </row>
    <row r="18" spans="1:17" ht="16.5">
      <c r="A18" s="3"/>
      <c r="B18" s="34" t="s">
        <v>24</v>
      </c>
      <c r="C18" s="66">
        <v>2185080439</v>
      </c>
      <c r="D18" s="67">
        <v>2432636361</v>
      </c>
      <c r="E18" s="68">
        <f t="shared" si="0"/>
        <v>247555922</v>
      </c>
      <c r="F18" s="66">
        <v>2280463884</v>
      </c>
      <c r="G18" s="67">
        <v>2561982658</v>
      </c>
      <c r="H18" s="68">
        <f t="shared" si="1"/>
        <v>281518774</v>
      </c>
      <c r="I18" s="68">
        <v>2701731264</v>
      </c>
      <c r="J18" s="43">
        <f t="shared" si="2"/>
        <v>11.329373398871015</v>
      </c>
      <c r="K18" s="36">
        <f t="shared" si="3"/>
        <v>12.344803001493181</v>
      </c>
      <c r="L18" s="89">
        <v>247555922</v>
      </c>
      <c r="M18" s="87">
        <v>281518774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-329262433</v>
      </c>
      <c r="D19" s="73">
        <v>-453559100</v>
      </c>
      <c r="E19" s="74">
        <f t="shared" si="0"/>
        <v>-124296667</v>
      </c>
      <c r="F19" s="75">
        <v>-358164206</v>
      </c>
      <c r="G19" s="76">
        <v>-483951535</v>
      </c>
      <c r="H19" s="77">
        <f t="shared" si="1"/>
        <v>-125787329</v>
      </c>
      <c r="I19" s="77">
        <v>-496129255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-2321457780</v>
      </c>
      <c r="M22" s="85">
        <v>-2166932780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44000000</v>
      </c>
      <c r="D23" s="64">
        <v>2300000</v>
      </c>
      <c r="E23" s="65">
        <f t="shared" si="0"/>
        <v>-41700000</v>
      </c>
      <c r="F23" s="63">
        <v>56000000</v>
      </c>
      <c r="G23" s="64">
        <v>1500000</v>
      </c>
      <c r="H23" s="65">
        <f t="shared" si="1"/>
        <v>-54500000</v>
      </c>
      <c r="I23" s="65">
        <v>1</v>
      </c>
      <c r="J23" s="30">
        <f t="shared" si="2"/>
        <v>-94.77272727272728</v>
      </c>
      <c r="K23" s="31">
        <f t="shared" si="3"/>
        <v>-97.32142857142857</v>
      </c>
      <c r="L23" s="84">
        <v>-2321457780</v>
      </c>
      <c r="M23" s="85">
        <v>-2166932780</v>
      </c>
      <c r="N23" s="32">
        <f t="shared" si="4"/>
        <v>1.7962850911723238</v>
      </c>
      <c r="O23" s="31">
        <f t="shared" si="5"/>
        <v>2.515075709916576</v>
      </c>
      <c r="P23" s="6"/>
      <c r="Q23" s="33"/>
    </row>
    <row r="24" spans="1:17" ht="12.75">
      <c r="A24" s="7"/>
      <c r="B24" s="29" t="s">
        <v>29</v>
      </c>
      <c r="C24" s="63">
        <v>175568000</v>
      </c>
      <c r="D24" s="64">
        <v>-2104189780</v>
      </c>
      <c r="E24" s="65">
        <f t="shared" si="0"/>
        <v>-2279757780</v>
      </c>
      <c r="F24" s="63">
        <v>0</v>
      </c>
      <c r="G24" s="64">
        <v>-2112432780</v>
      </c>
      <c r="H24" s="65">
        <f t="shared" si="1"/>
        <v>-2112432780</v>
      </c>
      <c r="I24" s="65">
        <v>-2112432780</v>
      </c>
      <c r="J24" s="30">
        <f t="shared" si="2"/>
        <v>-1298.5041579331084</v>
      </c>
      <c r="K24" s="31">
        <f t="shared" si="3"/>
        <v>0</v>
      </c>
      <c r="L24" s="84">
        <v>-2321457780</v>
      </c>
      <c r="M24" s="85">
        <v>-2166932780</v>
      </c>
      <c r="N24" s="32">
        <f t="shared" si="4"/>
        <v>98.20371490882768</v>
      </c>
      <c r="O24" s="31">
        <f t="shared" si="5"/>
        <v>97.48492429008341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-2321457780</v>
      </c>
      <c r="M25" s="85">
        <v>-2166932780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219568000</v>
      </c>
      <c r="D26" s="67">
        <v>-2101889780</v>
      </c>
      <c r="E26" s="68">
        <f t="shared" si="0"/>
        <v>-2321457780</v>
      </c>
      <c r="F26" s="66">
        <v>56000000</v>
      </c>
      <c r="G26" s="67">
        <v>-2110932780</v>
      </c>
      <c r="H26" s="68">
        <f t="shared" si="1"/>
        <v>-2166932780</v>
      </c>
      <c r="I26" s="68">
        <v>-2112432779</v>
      </c>
      <c r="J26" s="43">
        <f t="shared" si="2"/>
        <v>-1057.2842035269255</v>
      </c>
      <c r="K26" s="36">
        <f t="shared" si="3"/>
        <v>-3869.522821428571</v>
      </c>
      <c r="L26" s="89">
        <v>-2321457780</v>
      </c>
      <c r="M26" s="87">
        <v>-2166932780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102000000</v>
      </c>
      <c r="D28" s="64">
        <v>26819525</v>
      </c>
      <c r="E28" s="65">
        <f t="shared" si="0"/>
        <v>-75180475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-73.70634803921568</v>
      </c>
      <c r="K28" s="31">
        <f t="shared" si="3"/>
        <v>0</v>
      </c>
      <c r="L28" s="84">
        <v>-19185676</v>
      </c>
      <c r="M28" s="85">
        <v>-49316916</v>
      </c>
      <c r="N28" s="32">
        <f t="shared" si="4"/>
        <v>391.85731584334064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-19185676</v>
      </c>
      <c r="M29" s="85">
        <v>-49316916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-19185676</v>
      </c>
      <c r="M30" s="85">
        <v>-49316916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117568000</v>
      </c>
      <c r="D31" s="64">
        <v>145684179</v>
      </c>
      <c r="E31" s="65">
        <f t="shared" si="0"/>
        <v>28116179</v>
      </c>
      <c r="F31" s="63">
        <v>56000000</v>
      </c>
      <c r="G31" s="64">
        <v>0</v>
      </c>
      <c r="H31" s="65">
        <f t="shared" si="1"/>
        <v>-56000000</v>
      </c>
      <c r="I31" s="65">
        <v>0</v>
      </c>
      <c r="J31" s="30">
        <f t="shared" si="2"/>
        <v>23.91482291099619</v>
      </c>
      <c r="K31" s="31">
        <f t="shared" si="3"/>
        <v>-100</v>
      </c>
      <c r="L31" s="84">
        <v>-19185676</v>
      </c>
      <c r="M31" s="85">
        <v>-49316916</v>
      </c>
      <c r="N31" s="32">
        <f t="shared" si="4"/>
        <v>-146.54776302904313</v>
      </c>
      <c r="O31" s="31">
        <f t="shared" si="5"/>
        <v>113.55130154529533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27878620</v>
      </c>
      <c r="E32" s="65">
        <f t="shared" si="0"/>
        <v>27878620</v>
      </c>
      <c r="F32" s="63">
        <v>0</v>
      </c>
      <c r="G32" s="64">
        <v>6683084</v>
      </c>
      <c r="H32" s="65">
        <f t="shared" si="1"/>
        <v>6683084</v>
      </c>
      <c r="I32" s="65">
        <v>-261618</v>
      </c>
      <c r="J32" s="30">
        <f t="shared" si="2"/>
        <v>0</v>
      </c>
      <c r="K32" s="31">
        <f t="shared" si="3"/>
        <v>0</v>
      </c>
      <c r="L32" s="84">
        <v>-19185676</v>
      </c>
      <c r="M32" s="85">
        <v>-49316916</v>
      </c>
      <c r="N32" s="32">
        <f t="shared" si="4"/>
        <v>-145.3095528142975</v>
      </c>
      <c r="O32" s="31">
        <f t="shared" si="5"/>
        <v>-13.55130154529533</v>
      </c>
      <c r="P32" s="6"/>
      <c r="Q32" s="33"/>
    </row>
    <row r="33" spans="1:17" ht="17.25" thickBot="1">
      <c r="A33" s="7"/>
      <c r="B33" s="57" t="s">
        <v>37</v>
      </c>
      <c r="C33" s="81">
        <v>219568000</v>
      </c>
      <c r="D33" s="82">
        <v>200382324</v>
      </c>
      <c r="E33" s="83">
        <f t="shared" si="0"/>
        <v>-19185676</v>
      </c>
      <c r="F33" s="81">
        <v>56000000</v>
      </c>
      <c r="G33" s="82">
        <v>6683084</v>
      </c>
      <c r="H33" s="83">
        <f t="shared" si="1"/>
        <v>-49316916</v>
      </c>
      <c r="I33" s="83">
        <v>-261618</v>
      </c>
      <c r="J33" s="58">
        <f t="shared" si="2"/>
        <v>-8.737919915470378</v>
      </c>
      <c r="K33" s="59">
        <f t="shared" si="3"/>
        <v>-88.06592142857143</v>
      </c>
      <c r="L33" s="96">
        <v>-19185676</v>
      </c>
      <c r="M33" s="97">
        <v>-49316916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22318739</v>
      </c>
      <c r="D8" s="64">
        <v>23042214</v>
      </c>
      <c r="E8" s="65">
        <f>($D8-$C8)</f>
        <v>723475</v>
      </c>
      <c r="F8" s="63">
        <v>23546269</v>
      </c>
      <c r="G8" s="64">
        <v>24286464</v>
      </c>
      <c r="H8" s="65">
        <f>($G8-$F8)</f>
        <v>740195</v>
      </c>
      <c r="I8" s="65">
        <v>25597931</v>
      </c>
      <c r="J8" s="30">
        <f>IF($C8=0,0,($E8/$C8)*100)</f>
        <v>3.241558584470207</v>
      </c>
      <c r="K8" s="31">
        <f>IF($F8=0,0,($H8/$F8)*100)</f>
        <v>3.1435765895649963</v>
      </c>
      <c r="L8" s="84">
        <v>10296559</v>
      </c>
      <c r="M8" s="85">
        <v>8921473</v>
      </c>
      <c r="N8" s="32">
        <f>IF($L8=0,0,($E8/$L8)*100)</f>
        <v>7.026376481696459</v>
      </c>
      <c r="O8" s="31">
        <f>IF($M8=0,0,($H8/$M8)*100)</f>
        <v>8.296780139333492</v>
      </c>
      <c r="P8" s="6"/>
      <c r="Q8" s="33"/>
    </row>
    <row r="9" spans="1:17" ht="12.75">
      <c r="A9" s="3"/>
      <c r="B9" s="29" t="s">
        <v>16</v>
      </c>
      <c r="C9" s="63">
        <v>18541984</v>
      </c>
      <c r="D9" s="64">
        <v>19116522</v>
      </c>
      <c r="E9" s="65">
        <f>($D9-$C9)</f>
        <v>574538</v>
      </c>
      <c r="F9" s="63">
        <v>19561793</v>
      </c>
      <c r="G9" s="64">
        <v>20148814</v>
      </c>
      <c r="H9" s="65">
        <f>($G9-$F9)</f>
        <v>587021</v>
      </c>
      <c r="I9" s="65">
        <v>21236849</v>
      </c>
      <c r="J9" s="30">
        <f>IF($C9=0,0,($E9/$C9)*100)</f>
        <v>3.0985788791533855</v>
      </c>
      <c r="K9" s="31">
        <f>IF($F9=0,0,($H9/$F9)*100)</f>
        <v>3.0008547784960204</v>
      </c>
      <c r="L9" s="84">
        <v>10296559</v>
      </c>
      <c r="M9" s="85">
        <v>8921473</v>
      </c>
      <c r="N9" s="32">
        <f>IF($L9=0,0,($E9/$L9)*100)</f>
        <v>5.579902955929258</v>
      </c>
      <c r="O9" s="31">
        <f>IF($M9=0,0,($H9/$M9)*100)</f>
        <v>6.579866351666368</v>
      </c>
      <c r="P9" s="6"/>
      <c r="Q9" s="33"/>
    </row>
    <row r="10" spans="1:17" ht="12.75">
      <c r="A10" s="3"/>
      <c r="B10" s="29" t="s">
        <v>17</v>
      </c>
      <c r="C10" s="63">
        <v>39042991</v>
      </c>
      <c r="D10" s="64">
        <v>48041537</v>
      </c>
      <c r="E10" s="65">
        <f aca="true" t="shared" si="0" ref="E10:E33">($D10-$C10)</f>
        <v>8998546</v>
      </c>
      <c r="F10" s="63">
        <v>41916915</v>
      </c>
      <c r="G10" s="64">
        <v>49511172</v>
      </c>
      <c r="H10" s="65">
        <f aca="true" t="shared" si="1" ref="H10:H33">($G10-$F10)</f>
        <v>7594257</v>
      </c>
      <c r="I10" s="65">
        <v>52575289</v>
      </c>
      <c r="J10" s="30">
        <f aca="true" t="shared" si="2" ref="J10:J33">IF($C10=0,0,($E10/$C10)*100)</f>
        <v>23.047788526242776</v>
      </c>
      <c r="K10" s="31">
        <f aca="true" t="shared" si="3" ref="K10:K33">IF($F10=0,0,($H10/$F10)*100)</f>
        <v>18.117404393906376</v>
      </c>
      <c r="L10" s="84">
        <v>10296559</v>
      </c>
      <c r="M10" s="85">
        <v>8921473</v>
      </c>
      <c r="N10" s="32">
        <f aca="true" t="shared" si="4" ref="N10:N33">IF($L10=0,0,($E10/$L10)*100)</f>
        <v>87.39372056237428</v>
      </c>
      <c r="O10" s="31">
        <f aca="true" t="shared" si="5" ref="O10:O33">IF($M10=0,0,($H10/$M10)*100)</f>
        <v>85.12335350900014</v>
      </c>
      <c r="P10" s="6"/>
      <c r="Q10" s="33"/>
    </row>
    <row r="11" spans="1:17" ht="16.5">
      <c r="A11" s="7"/>
      <c r="B11" s="34" t="s">
        <v>18</v>
      </c>
      <c r="C11" s="66">
        <v>79903714</v>
      </c>
      <c r="D11" s="67">
        <v>90200273</v>
      </c>
      <c r="E11" s="68">
        <f t="shared" si="0"/>
        <v>10296559</v>
      </c>
      <c r="F11" s="66">
        <v>85024977</v>
      </c>
      <c r="G11" s="67">
        <v>93946450</v>
      </c>
      <c r="H11" s="68">
        <f t="shared" si="1"/>
        <v>8921473</v>
      </c>
      <c r="I11" s="68">
        <v>99410069</v>
      </c>
      <c r="J11" s="35">
        <f t="shared" si="2"/>
        <v>12.886208268116297</v>
      </c>
      <c r="K11" s="36">
        <f t="shared" si="3"/>
        <v>10.492767319419563</v>
      </c>
      <c r="L11" s="86">
        <v>10296559</v>
      </c>
      <c r="M11" s="87">
        <v>8921473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31936988</v>
      </c>
      <c r="D13" s="64">
        <v>35546489</v>
      </c>
      <c r="E13" s="65">
        <f t="shared" si="0"/>
        <v>3609501</v>
      </c>
      <c r="F13" s="63">
        <v>33693522</v>
      </c>
      <c r="G13" s="64">
        <v>36797058</v>
      </c>
      <c r="H13" s="65">
        <f t="shared" si="1"/>
        <v>3103536</v>
      </c>
      <c r="I13" s="65">
        <v>38624212</v>
      </c>
      <c r="J13" s="30">
        <f t="shared" si="2"/>
        <v>11.301945568567707</v>
      </c>
      <c r="K13" s="31">
        <f t="shared" si="3"/>
        <v>9.211076241895993</v>
      </c>
      <c r="L13" s="84">
        <v>8159666</v>
      </c>
      <c r="M13" s="85">
        <v>7252145</v>
      </c>
      <c r="N13" s="32">
        <f t="shared" si="4"/>
        <v>44.23589151810871</v>
      </c>
      <c r="O13" s="31">
        <f t="shared" si="5"/>
        <v>42.79473176556729</v>
      </c>
      <c r="P13" s="6"/>
      <c r="Q13" s="33"/>
    </row>
    <row r="14" spans="1:17" ht="12.75">
      <c r="A14" s="3"/>
      <c r="B14" s="29" t="s">
        <v>21</v>
      </c>
      <c r="C14" s="63">
        <v>1466906</v>
      </c>
      <c r="D14" s="64">
        <v>1543378</v>
      </c>
      <c r="E14" s="65">
        <f t="shared" si="0"/>
        <v>76472</v>
      </c>
      <c r="F14" s="63">
        <v>1546119</v>
      </c>
      <c r="G14" s="64">
        <v>1466906</v>
      </c>
      <c r="H14" s="65">
        <f t="shared" si="1"/>
        <v>-79213</v>
      </c>
      <c r="I14" s="65">
        <v>1546119</v>
      </c>
      <c r="J14" s="30">
        <f t="shared" si="2"/>
        <v>5.213149308817334</v>
      </c>
      <c r="K14" s="31">
        <f t="shared" si="3"/>
        <v>-5.123344322138205</v>
      </c>
      <c r="L14" s="84">
        <v>8159666</v>
      </c>
      <c r="M14" s="85">
        <v>7252145</v>
      </c>
      <c r="N14" s="32">
        <f t="shared" si="4"/>
        <v>0.9371952234319395</v>
      </c>
      <c r="O14" s="31">
        <f t="shared" si="5"/>
        <v>-1.0922699422033066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8159666</v>
      </c>
      <c r="M15" s="85">
        <v>7252145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11500687</v>
      </c>
      <c r="D16" s="64">
        <v>14524875</v>
      </c>
      <c r="E16" s="65">
        <f t="shared" si="0"/>
        <v>3024188</v>
      </c>
      <c r="F16" s="63">
        <v>12133225</v>
      </c>
      <c r="G16" s="64">
        <v>15309219</v>
      </c>
      <c r="H16" s="65">
        <f t="shared" si="1"/>
        <v>3175994</v>
      </c>
      <c r="I16" s="65">
        <v>16135917</v>
      </c>
      <c r="J16" s="30">
        <f t="shared" si="2"/>
        <v>26.29571607330936</v>
      </c>
      <c r="K16" s="31">
        <f t="shared" si="3"/>
        <v>26.176008439635794</v>
      </c>
      <c r="L16" s="84">
        <v>8159666</v>
      </c>
      <c r="M16" s="85">
        <v>7252145</v>
      </c>
      <c r="N16" s="32">
        <f t="shared" si="4"/>
        <v>37.06264447588909</v>
      </c>
      <c r="O16" s="31">
        <f t="shared" si="5"/>
        <v>43.79385685200724</v>
      </c>
      <c r="P16" s="6"/>
      <c r="Q16" s="33"/>
    </row>
    <row r="17" spans="1:17" ht="12.75">
      <c r="A17" s="3"/>
      <c r="B17" s="29" t="s">
        <v>23</v>
      </c>
      <c r="C17" s="63">
        <v>33711197</v>
      </c>
      <c r="D17" s="64">
        <v>35160702</v>
      </c>
      <c r="E17" s="65">
        <f t="shared" si="0"/>
        <v>1449505</v>
      </c>
      <c r="F17" s="63">
        <v>35803728</v>
      </c>
      <c r="G17" s="64">
        <v>36855556</v>
      </c>
      <c r="H17" s="65">
        <f t="shared" si="1"/>
        <v>1051828</v>
      </c>
      <c r="I17" s="65">
        <v>39025924</v>
      </c>
      <c r="J17" s="42">
        <f t="shared" si="2"/>
        <v>4.299773158455335</v>
      </c>
      <c r="K17" s="31">
        <f t="shared" si="3"/>
        <v>2.937761118060108</v>
      </c>
      <c r="L17" s="88">
        <v>8159666</v>
      </c>
      <c r="M17" s="85">
        <v>7252145</v>
      </c>
      <c r="N17" s="32">
        <f t="shared" si="4"/>
        <v>17.764268782570266</v>
      </c>
      <c r="O17" s="31">
        <f t="shared" si="5"/>
        <v>14.503681324628781</v>
      </c>
      <c r="P17" s="6"/>
      <c r="Q17" s="33"/>
    </row>
    <row r="18" spans="1:17" ht="16.5">
      <c r="A18" s="3"/>
      <c r="B18" s="34" t="s">
        <v>24</v>
      </c>
      <c r="C18" s="66">
        <v>78615778</v>
      </c>
      <c r="D18" s="67">
        <v>86775444</v>
      </c>
      <c r="E18" s="68">
        <f t="shared" si="0"/>
        <v>8159666</v>
      </c>
      <c r="F18" s="66">
        <v>83176594</v>
      </c>
      <c r="G18" s="67">
        <v>90428739</v>
      </c>
      <c r="H18" s="68">
        <f t="shared" si="1"/>
        <v>7252145</v>
      </c>
      <c r="I18" s="68">
        <v>95332172</v>
      </c>
      <c r="J18" s="43">
        <f t="shared" si="2"/>
        <v>10.379170959804023</v>
      </c>
      <c r="K18" s="36">
        <f t="shared" si="3"/>
        <v>8.718973272697365</v>
      </c>
      <c r="L18" s="89">
        <v>8159666</v>
      </c>
      <c r="M18" s="87">
        <v>7252145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1287936</v>
      </c>
      <c r="D19" s="73">
        <v>3424829</v>
      </c>
      <c r="E19" s="74">
        <f t="shared" si="0"/>
        <v>2136893</v>
      </c>
      <c r="F19" s="75">
        <v>1848383</v>
      </c>
      <c r="G19" s="76">
        <v>3517711</v>
      </c>
      <c r="H19" s="77">
        <f t="shared" si="1"/>
        <v>1669328</v>
      </c>
      <c r="I19" s="77">
        <v>4077897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1902826</v>
      </c>
      <c r="M22" s="85">
        <v>-4940290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950000</v>
      </c>
      <c r="D23" s="64">
        <v>3424826</v>
      </c>
      <c r="E23" s="65">
        <f t="shared" si="0"/>
        <v>2474826</v>
      </c>
      <c r="F23" s="63">
        <v>990000</v>
      </c>
      <c r="G23" s="64">
        <v>3997909</v>
      </c>
      <c r="H23" s="65">
        <f t="shared" si="1"/>
        <v>3007909</v>
      </c>
      <c r="I23" s="65">
        <v>4576947</v>
      </c>
      <c r="J23" s="30">
        <f t="shared" si="2"/>
        <v>260.508</v>
      </c>
      <c r="K23" s="31">
        <f t="shared" si="3"/>
        <v>303.8291919191919</v>
      </c>
      <c r="L23" s="84">
        <v>1902826</v>
      </c>
      <c r="M23" s="85">
        <v>-4940290</v>
      </c>
      <c r="N23" s="32">
        <f t="shared" si="4"/>
        <v>130.06055204206794</v>
      </c>
      <c r="O23" s="31">
        <f t="shared" si="5"/>
        <v>-60.88527191723563</v>
      </c>
      <c r="P23" s="6"/>
      <c r="Q23" s="33"/>
    </row>
    <row r="24" spans="1:17" ht="12.75">
      <c r="A24" s="7"/>
      <c r="B24" s="29" t="s">
        <v>29</v>
      </c>
      <c r="C24" s="63">
        <v>15742000</v>
      </c>
      <c r="D24" s="64">
        <v>15170000</v>
      </c>
      <c r="E24" s="65">
        <f t="shared" si="0"/>
        <v>-572000</v>
      </c>
      <c r="F24" s="63">
        <v>19204000</v>
      </c>
      <c r="G24" s="64">
        <v>11255801</v>
      </c>
      <c r="H24" s="65">
        <f t="shared" si="1"/>
        <v>-7948199</v>
      </c>
      <c r="I24" s="65">
        <v>11730950</v>
      </c>
      <c r="J24" s="30">
        <f t="shared" si="2"/>
        <v>-3.633591665607928</v>
      </c>
      <c r="K24" s="31">
        <f t="shared" si="3"/>
        <v>-41.3882472401583</v>
      </c>
      <c r="L24" s="84">
        <v>1902826</v>
      </c>
      <c r="M24" s="85">
        <v>-4940290</v>
      </c>
      <c r="N24" s="32">
        <f t="shared" si="4"/>
        <v>-30.060552042067958</v>
      </c>
      <c r="O24" s="31">
        <f t="shared" si="5"/>
        <v>160.88527191723563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1902826</v>
      </c>
      <c r="M25" s="85">
        <v>-4940290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16692000</v>
      </c>
      <c r="D26" s="67">
        <v>18594826</v>
      </c>
      <c r="E26" s="68">
        <f t="shared" si="0"/>
        <v>1902826</v>
      </c>
      <c r="F26" s="66">
        <v>20194000</v>
      </c>
      <c r="G26" s="67">
        <v>15253710</v>
      </c>
      <c r="H26" s="68">
        <f t="shared" si="1"/>
        <v>-4940290</v>
      </c>
      <c r="I26" s="68">
        <v>16307897</v>
      </c>
      <c r="J26" s="43">
        <f t="shared" si="2"/>
        <v>11.399628564581835</v>
      </c>
      <c r="K26" s="36">
        <f t="shared" si="3"/>
        <v>-24.464147766663366</v>
      </c>
      <c r="L26" s="89">
        <v>1902826</v>
      </c>
      <c r="M26" s="87">
        <v>-4940290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155988005</v>
      </c>
      <c r="M28" s="85">
        <v>160212875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5828000</v>
      </c>
      <c r="E29" s="65">
        <f t="shared" si="0"/>
        <v>5828000</v>
      </c>
      <c r="F29" s="63">
        <v>0</v>
      </c>
      <c r="G29" s="64">
        <v>2132000</v>
      </c>
      <c r="H29" s="65">
        <f t="shared" si="1"/>
        <v>2132000</v>
      </c>
      <c r="I29" s="65">
        <v>2249000</v>
      </c>
      <c r="J29" s="30">
        <f t="shared" si="2"/>
        <v>0</v>
      </c>
      <c r="K29" s="31">
        <f t="shared" si="3"/>
        <v>0</v>
      </c>
      <c r="L29" s="84">
        <v>155988005</v>
      </c>
      <c r="M29" s="85">
        <v>160212875</v>
      </c>
      <c r="N29" s="32">
        <f t="shared" si="4"/>
        <v>3.7361847149721545</v>
      </c>
      <c r="O29" s="31">
        <f t="shared" si="5"/>
        <v>1.3307295059775939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155988005</v>
      </c>
      <c r="M30" s="85">
        <v>160212875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15742000</v>
      </c>
      <c r="D31" s="64">
        <v>40411259</v>
      </c>
      <c r="E31" s="65">
        <f t="shared" si="0"/>
        <v>24669259</v>
      </c>
      <c r="F31" s="63">
        <v>19204000</v>
      </c>
      <c r="G31" s="64">
        <v>51835990</v>
      </c>
      <c r="H31" s="65">
        <f t="shared" si="1"/>
        <v>32631990</v>
      </c>
      <c r="I31" s="65">
        <v>56099277</v>
      </c>
      <c r="J31" s="30">
        <f t="shared" si="2"/>
        <v>156.70981450895692</v>
      </c>
      <c r="K31" s="31">
        <f t="shared" si="3"/>
        <v>169.9228806498646</v>
      </c>
      <c r="L31" s="84">
        <v>155988005</v>
      </c>
      <c r="M31" s="85">
        <v>160212875</v>
      </c>
      <c r="N31" s="32">
        <f t="shared" si="4"/>
        <v>15.814843583646063</v>
      </c>
      <c r="O31" s="31">
        <f t="shared" si="5"/>
        <v>20.367894902329166</v>
      </c>
      <c r="P31" s="6"/>
      <c r="Q31" s="33"/>
    </row>
    <row r="32" spans="1:17" ht="12.75">
      <c r="A32" s="7"/>
      <c r="B32" s="29" t="s">
        <v>36</v>
      </c>
      <c r="C32" s="63">
        <v>950000</v>
      </c>
      <c r="D32" s="64">
        <v>126440746</v>
      </c>
      <c r="E32" s="65">
        <f t="shared" si="0"/>
        <v>125490746</v>
      </c>
      <c r="F32" s="63">
        <v>990000</v>
      </c>
      <c r="G32" s="64">
        <v>126438885</v>
      </c>
      <c r="H32" s="65">
        <f t="shared" si="1"/>
        <v>125448885</v>
      </c>
      <c r="I32" s="65">
        <v>131439756</v>
      </c>
      <c r="J32" s="30">
        <f t="shared" si="2"/>
        <v>13209.552210526317</v>
      </c>
      <c r="K32" s="31">
        <f t="shared" si="3"/>
        <v>12671.604545454546</v>
      </c>
      <c r="L32" s="84">
        <v>155988005</v>
      </c>
      <c r="M32" s="85">
        <v>160212875</v>
      </c>
      <c r="N32" s="32">
        <f t="shared" si="4"/>
        <v>80.44897170138178</v>
      </c>
      <c r="O32" s="31">
        <f t="shared" si="5"/>
        <v>78.30137559169323</v>
      </c>
      <c r="P32" s="6"/>
      <c r="Q32" s="33"/>
    </row>
    <row r="33" spans="1:17" ht="17.25" thickBot="1">
      <c r="A33" s="7"/>
      <c r="B33" s="57" t="s">
        <v>37</v>
      </c>
      <c r="C33" s="81">
        <v>16692000</v>
      </c>
      <c r="D33" s="82">
        <v>172680005</v>
      </c>
      <c r="E33" s="83">
        <f t="shared" si="0"/>
        <v>155988005</v>
      </c>
      <c r="F33" s="81">
        <v>20194000</v>
      </c>
      <c r="G33" s="82">
        <v>180406875</v>
      </c>
      <c r="H33" s="83">
        <f t="shared" si="1"/>
        <v>160212875</v>
      </c>
      <c r="I33" s="83">
        <v>189788033</v>
      </c>
      <c r="J33" s="58">
        <f t="shared" si="2"/>
        <v>934.5075784807093</v>
      </c>
      <c r="K33" s="59">
        <f t="shared" si="3"/>
        <v>793.3686986233535</v>
      </c>
      <c r="L33" s="96">
        <v>155988005</v>
      </c>
      <c r="M33" s="97">
        <v>160212875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20214893</v>
      </c>
      <c r="D8" s="64">
        <v>0</v>
      </c>
      <c r="E8" s="65">
        <f>($D8-$C8)</f>
        <v>-20214893</v>
      </c>
      <c r="F8" s="63">
        <v>21339834</v>
      </c>
      <c r="G8" s="64">
        <v>-12</v>
      </c>
      <c r="H8" s="65">
        <f>($G8-$F8)</f>
        <v>-21339846</v>
      </c>
      <c r="I8" s="65">
        <v>-12</v>
      </c>
      <c r="J8" s="30">
        <f>IF($C8=0,0,($E8/$C8)*100)</f>
        <v>-100</v>
      </c>
      <c r="K8" s="31">
        <f>IF($F8=0,0,($H8/$F8)*100)</f>
        <v>-100.0000562328648</v>
      </c>
      <c r="L8" s="84">
        <v>-53154611</v>
      </c>
      <c r="M8" s="85">
        <v>-36738369</v>
      </c>
      <c r="N8" s="32">
        <f>IF($L8=0,0,($E8/$L8)*100)</f>
        <v>38.03036579460623</v>
      </c>
      <c r="O8" s="31">
        <f>IF($M8=0,0,($H8/$M8)*100)</f>
        <v>58.08599178695167</v>
      </c>
      <c r="P8" s="6"/>
      <c r="Q8" s="33"/>
    </row>
    <row r="9" spans="1:17" ht="12.75">
      <c r="A9" s="3"/>
      <c r="B9" s="29" t="s">
        <v>16</v>
      </c>
      <c r="C9" s="63">
        <v>1234175</v>
      </c>
      <c r="D9" s="64">
        <v>1233000</v>
      </c>
      <c r="E9" s="65">
        <f>($D9-$C9)</f>
        <v>-1175</v>
      </c>
      <c r="F9" s="63">
        <v>1302055</v>
      </c>
      <c r="G9" s="64">
        <v>1245336</v>
      </c>
      <c r="H9" s="65">
        <f>($G9-$F9)</f>
        <v>-56719</v>
      </c>
      <c r="I9" s="65">
        <v>1257780</v>
      </c>
      <c r="J9" s="30">
        <f>IF($C9=0,0,($E9/$C9)*100)</f>
        <v>-0.09520529908643426</v>
      </c>
      <c r="K9" s="31">
        <f>IF($F9=0,0,($H9/$F9)*100)</f>
        <v>-4.356113989040401</v>
      </c>
      <c r="L9" s="84">
        <v>-53154611</v>
      </c>
      <c r="M9" s="85">
        <v>-36738369</v>
      </c>
      <c r="N9" s="32">
        <f>IF($L9=0,0,($E9/$L9)*100)</f>
        <v>0.002210532591424665</v>
      </c>
      <c r="O9" s="31">
        <f>IF($M9=0,0,($H9/$M9)*100)</f>
        <v>0.15438627664717508</v>
      </c>
      <c r="P9" s="6"/>
      <c r="Q9" s="33"/>
    </row>
    <row r="10" spans="1:17" ht="12.75">
      <c r="A10" s="3"/>
      <c r="B10" s="29" t="s">
        <v>17</v>
      </c>
      <c r="C10" s="63">
        <v>145672063</v>
      </c>
      <c r="D10" s="64">
        <v>112733520</v>
      </c>
      <c r="E10" s="65">
        <f aca="true" t="shared" si="0" ref="E10:E33">($D10-$C10)</f>
        <v>-32938543</v>
      </c>
      <c r="F10" s="63">
        <v>129202652</v>
      </c>
      <c r="G10" s="64">
        <v>113860848</v>
      </c>
      <c r="H10" s="65">
        <f aca="true" t="shared" si="1" ref="H10:H33">($G10-$F10)</f>
        <v>-15341804</v>
      </c>
      <c r="I10" s="65">
        <v>114999444</v>
      </c>
      <c r="J10" s="30">
        <f aca="true" t="shared" si="2" ref="J10:J33">IF($C10=0,0,($E10/$C10)*100)</f>
        <v>-22.611434424457897</v>
      </c>
      <c r="K10" s="31">
        <f aca="true" t="shared" si="3" ref="K10:K33">IF($F10=0,0,($H10/$F10)*100)</f>
        <v>-11.874217566370076</v>
      </c>
      <c r="L10" s="84">
        <v>-53154611</v>
      </c>
      <c r="M10" s="85">
        <v>-36738369</v>
      </c>
      <c r="N10" s="32">
        <f aca="true" t="shared" si="4" ref="N10:N33">IF($L10=0,0,($E10/$L10)*100)</f>
        <v>61.96742367280235</v>
      </c>
      <c r="O10" s="31">
        <f aca="true" t="shared" si="5" ref="O10:O33">IF($M10=0,0,($H10/$M10)*100)</f>
        <v>41.759621936401146</v>
      </c>
      <c r="P10" s="6"/>
      <c r="Q10" s="33"/>
    </row>
    <row r="11" spans="1:17" ht="16.5">
      <c r="A11" s="7"/>
      <c r="B11" s="34" t="s">
        <v>18</v>
      </c>
      <c r="C11" s="66">
        <v>167121131</v>
      </c>
      <c r="D11" s="67">
        <v>113966520</v>
      </c>
      <c r="E11" s="68">
        <f t="shared" si="0"/>
        <v>-53154611</v>
      </c>
      <c r="F11" s="66">
        <v>151844541</v>
      </c>
      <c r="G11" s="67">
        <v>115106172</v>
      </c>
      <c r="H11" s="68">
        <f t="shared" si="1"/>
        <v>-36738369</v>
      </c>
      <c r="I11" s="68">
        <v>116257212</v>
      </c>
      <c r="J11" s="35">
        <f t="shared" si="2"/>
        <v>-31.806038339939192</v>
      </c>
      <c r="K11" s="36">
        <f t="shared" si="3"/>
        <v>-24.194724919350243</v>
      </c>
      <c r="L11" s="86">
        <v>-53154611</v>
      </c>
      <c r="M11" s="87">
        <v>-36738369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40866494</v>
      </c>
      <c r="D13" s="64">
        <v>28811232</v>
      </c>
      <c r="E13" s="65">
        <f t="shared" si="0"/>
        <v>-12055262</v>
      </c>
      <c r="F13" s="63">
        <v>43487105</v>
      </c>
      <c r="G13" s="64">
        <v>29099268</v>
      </c>
      <c r="H13" s="65">
        <f t="shared" si="1"/>
        <v>-14387837</v>
      </c>
      <c r="I13" s="65">
        <v>29390328</v>
      </c>
      <c r="J13" s="30">
        <f t="shared" si="2"/>
        <v>-29.499134425380362</v>
      </c>
      <c r="K13" s="31">
        <f t="shared" si="3"/>
        <v>-33.08529505470645</v>
      </c>
      <c r="L13" s="84">
        <v>-132596444</v>
      </c>
      <c r="M13" s="85">
        <v>-142261076</v>
      </c>
      <c r="N13" s="32">
        <f t="shared" si="4"/>
        <v>9.091693288547015</v>
      </c>
      <c r="O13" s="31">
        <f t="shared" si="5"/>
        <v>10.113684926718816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-132596444</v>
      </c>
      <c r="M14" s="85">
        <v>-142261076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-132596444</v>
      </c>
      <c r="M15" s="85">
        <v>-142261076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86152700</v>
      </c>
      <c r="D16" s="64">
        <v>0</v>
      </c>
      <c r="E16" s="65">
        <f t="shared" si="0"/>
        <v>-86152700</v>
      </c>
      <c r="F16" s="63">
        <v>84669677</v>
      </c>
      <c r="G16" s="64">
        <v>0</v>
      </c>
      <c r="H16" s="65">
        <f t="shared" si="1"/>
        <v>-84669677</v>
      </c>
      <c r="I16" s="65">
        <v>0</v>
      </c>
      <c r="J16" s="30">
        <f t="shared" si="2"/>
        <v>-100</v>
      </c>
      <c r="K16" s="31">
        <f t="shared" si="3"/>
        <v>-100</v>
      </c>
      <c r="L16" s="84">
        <v>-132596444</v>
      </c>
      <c r="M16" s="85">
        <v>-142261076</v>
      </c>
      <c r="N16" s="32">
        <f t="shared" si="4"/>
        <v>64.97361271619019</v>
      </c>
      <c r="O16" s="31">
        <f t="shared" si="5"/>
        <v>59.51710712493134</v>
      </c>
      <c r="P16" s="6"/>
      <c r="Q16" s="33"/>
    </row>
    <row r="17" spans="1:17" ht="12.75">
      <c r="A17" s="3"/>
      <c r="B17" s="29" t="s">
        <v>23</v>
      </c>
      <c r="C17" s="63">
        <v>109671718</v>
      </c>
      <c r="D17" s="64">
        <v>75283236</v>
      </c>
      <c r="E17" s="65">
        <f t="shared" si="0"/>
        <v>-34388482</v>
      </c>
      <c r="F17" s="63">
        <v>119239570</v>
      </c>
      <c r="G17" s="64">
        <v>76036008</v>
      </c>
      <c r="H17" s="65">
        <f t="shared" si="1"/>
        <v>-43203562</v>
      </c>
      <c r="I17" s="65">
        <v>76796388</v>
      </c>
      <c r="J17" s="42">
        <f t="shared" si="2"/>
        <v>-31.355834144952482</v>
      </c>
      <c r="K17" s="31">
        <f t="shared" si="3"/>
        <v>-36.23257111712161</v>
      </c>
      <c r="L17" s="88">
        <v>-132596444</v>
      </c>
      <c r="M17" s="85">
        <v>-142261076</v>
      </c>
      <c r="N17" s="32">
        <f t="shared" si="4"/>
        <v>25.934693995262798</v>
      </c>
      <c r="O17" s="31">
        <f t="shared" si="5"/>
        <v>30.369207948349835</v>
      </c>
      <c r="P17" s="6"/>
      <c r="Q17" s="33"/>
    </row>
    <row r="18" spans="1:17" ht="16.5">
      <c r="A18" s="3"/>
      <c r="B18" s="34" t="s">
        <v>24</v>
      </c>
      <c r="C18" s="66">
        <v>236690912</v>
      </c>
      <c r="D18" s="67">
        <v>104094468</v>
      </c>
      <c r="E18" s="68">
        <f t="shared" si="0"/>
        <v>-132596444</v>
      </c>
      <c r="F18" s="66">
        <v>247396352</v>
      </c>
      <c r="G18" s="67">
        <v>105135276</v>
      </c>
      <c r="H18" s="68">
        <f t="shared" si="1"/>
        <v>-142261076</v>
      </c>
      <c r="I18" s="68">
        <v>106186716</v>
      </c>
      <c r="J18" s="43">
        <f t="shared" si="2"/>
        <v>-56.020927411019485</v>
      </c>
      <c r="K18" s="36">
        <f t="shared" si="3"/>
        <v>-57.503303848231354</v>
      </c>
      <c r="L18" s="89">
        <v>-132596444</v>
      </c>
      <c r="M18" s="87">
        <v>-142261076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-69569781</v>
      </c>
      <c r="D19" s="73">
        <v>9872052</v>
      </c>
      <c r="E19" s="74">
        <f t="shared" si="0"/>
        <v>79441833</v>
      </c>
      <c r="F19" s="75">
        <v>-95551811</v>
      </c>
      <c r="G19" s="76">
        <v>9970896</v>
      </c>
      <c r="H19" s="77">
        <f t="shared" si="1"/>
        <v>105522707</v>
      </c>
      <c r="I19" s="77">
        <v>10070496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33856000</v>
      </c>
      <c r="D22" s="64">
        <v>24750000</v>
      </c>
      <c r="E22" s="65">
        <f t="shared" si="0"/>
        <v>-9106000</v>
      </c>
      <c r="F22" s="63">
        <v>35718080</v>
      </c>
      <c r="G22" s="64">
        <v>24997500</v>
      </c>
      <c r="H22" s="65">
        <f t="shared" si="1"/>
        <v>-10720580</v>
      </c>
      <c r="I22" s="65">
        <v>25247472</v>
      </c>
      <c r="J22" s="30">
        <f t="shared" si="2"/>
        <v>-26.89626654064272</v>
      </c>
      <c r="K22" s="31">
        <f t="shared" si="3"/>
        <v>-30.0144352663973</v>
      </c>
      <c r="L22" s="84">
        <v>12226993</v>
      </c>
      <c r="M22" s="85">
        <v>6111449</v>
      </c>
      <c r="N22" s="32">
        <f t="shared" si="4"/>
        <v>-74.47456623226986</v>
      </c>
      <c r="O22" s="31">
        <f t="shared" si="5"/>
        <v>-175.41797370803553</v>
      </c>
      <c r="P22" s="6"/>
      <c r="Q22" s="33"/>
    </row>
    <row r="23" spans="1:17" ht="12.75">
      <c r="A23" s="7"/>
      <c r="B23" s="29" t="s">
        <v>28</v>
      </c>
      <c r="C23" s="63">
        <v>20336714</v>
      </c>
      <c r="D23" s="64">
        <v>20569992</v>
      </c>
      <c r="E23" s="65">
        <f t="shared" si="0"/>
        <v>233278</v>
      </c>
      <c r="F23" s="63">
        <v>22224846</v>
      </c>
      <c r="G23" s="64">
        <v>20775696</v>
      </c>
      <c r="H23" s="65">
        <f t="shared" si="1"/>
        <v>-1449150</v>
      </c>
      <c r="I23" s="65">
        <v>20983464</v>
      </c>
      <c r="J23" s="30">
        <f t="shared" si="2"/>
        <v>1.1470781366153844</v>
      </c>
      <c r="K23" s="31">
        <f t="shared" si="3"/>
        <v>-6.520405135765619</v>
      </c>
      <c r="L23" s="84">
        <v>12226993</v>
      </c>
      <c r="M23" s="85">
        <v>6111449</v>
      </c>
      <c r="N23" s="32">
        <f t="shared" si="4"/>
        <v>1.9078934616221666</v>
      </c>
      <c r="O23" s="31">
        <f t="shared" si="5"/>
        <v>-23.71205257542033</v>
      </c>
      <c r="P23" s="6"/>
      <c r="Q23" s="33"/>
    </row>
    <row r="24" spans="1:17" ht="12.75">
      <c r="A24" s="7"/>
      <c r="B24" s="29" t="s">
        <v>29</v>
      </c>
      <c r="C24" s="63">
        <v>666293</v>
      </c>
      <c r="D24" s="64">
        <v>21766008</v>
      </c>
      <c r="E24" s="65">
        <f t="shared" si="0"/>
        <v>21099715</v>
      </c>
      <c r="F24" s="63">
        <v>3702497</v>
      </c>
      <c r="G24" s="64">
        <v>21983676</v>
      </c>
      <c r="H24" s="65">
        <f t="shared" si="1"/>
        <v>18281179</v>
      </c>
      <c r="I24" s="65">
        <v>22203516</v>
      </c>
      <c r="J24" s="30">
        <f t="shared" si="2"/>
        <v>3166.732203400006</v>
      </c>
      <c r="K24" s="31">
        <f t="shared" si="3"/>
        <v>493.75270256802366</v>
      </c>
      <c r="L24" s="84">
        <v>12226993</v>
      </c>
      <c r="M24" s="85">
        <v>6111449</v>
      </c>
      <c r="N24" s="32">
        <f t="shared" si="4"/>
        <v>172.5666727706477</v>
      </c>
      <c r="O24" s="31">
        <f t="shared" si="5"/>
        <v>299.13002628345583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12226993</v>
      </c>
      <c r="M25" s="85">
        <v>6111449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54859007</v>
      </c>
      <c r="D26" s="67">
        <v>67086000</v>
      </c>
      <c r="E26" s="68">
        <f t="shared" si="0"/>
        <v>12226993</v>
      </c>
      <c r="F26" s="66">
        <v>61645423</v>
      </c>
      <c r="G26" s="67">
        <v>67756872</v>
      </c>
      <c r="H26" s="68">
        <f t="shared" si="1"/>
        <v>6111449</v>
      </c>
      <c r="I26" s="68">
        <v>68434452</v>
      </c>
      <c r="J26" s="43">
        <f t="shared" si="2"/>
        <v>22.288031936123087</v>
      </c>
      <c r="K26" s="36">
        <f t="shared" si="3"/>
        <v>9.913873086733464</v>
      </c>
      <c r="L26" s="89">
        <v>12226993</v>
      </c>
      <c r="M26" s="87">
        <v>6111449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800004</v>
      </c>
      <c r="E28" s="65">
        <f t="shared" si="0"/>
        <v>800004</v>
      </c>
      <c r="F28" s="63">
        <v>0</v>
      </c>
      <c r="G28" s="64">
        <v>808008</v>
      </c>
      <c r="H28" s="65">
        <f t="shared" si="1"/>
        <v>808008</v>
      </c>
      <c r="I28" s="65">
        <v>816084</v>
      </c>
      <c r="J28" s="30">
        <f t="shared" si="2"/>
        <v>0</v>
      </c>
      <c r="K28" s="31">
        <f t="shared" si="3"/>
        <v>0</v>
      </c>
      <c r="L28" s="84">
        <v>35701993</v>
      </c>
      <c r="M28" s="85">
        <v>29821205</v>
      </c>
      <c r="N28" s="32">
        <f t="shared" si="4"/>
        <v>2.2407824683624806</v>
      </c>
      <c r="O28" s="31">
        <f t="shared" si="5"/>
        <v>2.7095082173909475</v>
      </c>
      <c r="P28" s="6"/>
      <c r="Q28" s="33"/>
    </row>
    <row r="29" spans="1:17" ht="12.75">
      <c r="A29" s="7"/>
      <c r="B29" s="29" t="s">
        <v>33</v>
      </c>
      <c r="C29" s="63">
        <v>1269600</v>
      </c>
      <c r="D29" s="64">
        <v>1599996</v>
      </c>
      <c r="E29" s="65">
        <f t="shared" si="0"/>
        <v>330396</v>
      </c>
      <c r="F29" s="63">
        <v>1339428</v>
      </c>
      <c r="G29" s="64">
        <v>1616004</v>
      </c>
      <c r="H29" s="65">
        <f t="shared" si="1"/>
        <v>276576</v>
      </c>
      <c r="I29" s="65">
        <v>1632156</v>
      </c>
      <c r="J29" s="30">
        <f t="shared" si="2"/>
        <v>26.023629489603024</v>
      </c>
      <c r="K29" s="31">
        <f t="shared" si="3"/>
        <v>20.648814269971957</v>
      </c>
      <c r="L29" s="84">
        <v>35701993</v>
      </c>
      <c r="M29" s="85">
        <v>29821205</v>
      </c>
      <c r="N29" s="32">
        <f t="shared" si="4"/>
        <v>0.9254273283847206</v>
      </c>
      <c r="O29" s="31">
        <f t="shared" si="5"/>
        <v>0.9274474321208684</v>
      </c>
      <c r="P29" s="6"/>
      <c r="Q29" s="33"/>
    </row>
    <row r="30" spans="1:17" ht="12.75">
      <c r="A30" s="7"/>
      <c r="B30" s="29" t="s">
        <v>34</v>
      </c>
      <c r="C30" s="63">
        <v>2907000</v>
      </c>
      <c r="D30" s="64">
        <v>3300000</v>
      </c>
      <c r="E30" s="65">
        <f t="shared" si="0"/>
        <v>393000</v>
      </c>
      <c r="F30" s="63">
        <v>1951223</v>
      </c>
      <c r="G30" s="64">
        <v>3333000</v>
      </c>
      <c r="H30" s="65">
        <f t="shared" si="1"/>
        <v>1381777</v>
      </c>
      <c r="I30" s="65">
        <v>3366336</v>
      </c>
      <c r="J30" s="30">
        <f t="shared" si="2"/>
        <v>13.519091847265221</v>
      </c>
      <c r="K30" s="31">
        <f t="shared" si="3"/>
        <v>70.81594466649891</v>
      </c>
      <c r="L30" s="84">
        <v>35701993</v>
      </c>
      <c r="M30" s="85">
        <v>29821205</v>
      </c>
      <c r="N30" s="32">
        <f t="shared" si="4"/>
        <v>1.10077888368865</v>
      </c>
      <c r="O30" s="31">
        <f t="shared" si="5"/>
        <v>4.633538450240358</v>
      </c>
      <c r="P30" s="6"/>
      <c r="Q30" s="33"/>
    </row>
    <row r="31" spans="1:17" ht="12.75">
      <c r="A31" s="7"/>
      <c r="B31" s="29" t="s">
        <v>35</v>
      </c>
      <c r="C31" s="63">
        <v>12907600</v>
      </c>
      <c r="D31" s="64">
        <v>35949996</v>
      </c>
      <c r="E31" s="65">
        <f t="shared" si="0"/>
        <v>23042396</v>
      </c>
      <c r="F31" s="63">
        <v>13617518</v>
      </c>
      <c r="G31" s="64">
        <v>36309492</v>
      </c>
      <c r="H31" s="65">
        <f t="shared" si="1"/>
        <v>22691974</v>
      </c>
      <c r="I31" s="65">
        <v>36672600</v>
      </c>
      <c r="J31" s="30">
        <f t="shared" si="2"/>
        <v>178.518051380582</v>
      </c>
      <c r="K31" s="31">
        <f t="shared" si="3"/>
        <v>166.63810541686084</v>
      </c>
      <c r="L31" s="84">
        <v>35701993</v>
      </c>
      <c r="M31" s="85">
        <v>29821205</v>
      </c>
      <c r="N31" s="32">
        <f t="shared" si="4"/>
        <v>64.54092352771454</v>
      </c>
      <c r="O31" s="31">
        <f t="shared" si="5"/>
        <v>76.09341741891382</v>
      </c>
      <c r="P31" s="6"/>
      <c r="Q31" s="33"/>
    </row>
    <row r="32" spans="1:17" ht="12.75">
      <c r="A32" s="7"/>
      <c r="B32" s="29" t="s">
        <v>36</v>
      </c>
      <c r="C32" s="63">
        <v>37774807</v>
      </c>
      <c r="D32" s="64">
        <v>48911004</v>
      </c>
      <c r="E32" s="65">
        <f t="shared" si="0"/>
        <v>11136197</v>
      </c>
      <c r="F32" s="63">
        <v>44737254</v>
      </c>
      <c r="G32" s="64">
        <v>49400124</v>
      </c>
      <c r="H32" s="65">
        <f t="shared" si="1"/>
        <v>4662870</v>
      </c>
      <c r="I32" s="65">
        <v>49894140</v>
      </c>
      <c r="J32" s="30">
        <f t="shared" si="2"/>
        <v>29.48048682287113</v>
      </c>
      <c r="K32" s="31">
        <f t="shared" si="3"/>
        <v>10.42278991911305</v>
      </c>
      <c r="L32" s="84">
        <v>35701993</v>
      </c>
      <c r="M32" s="85">
        <v>29821205</v>
      </c>
      <c r="N32" s="32">
        <f t="shared" si="4"/>
        <v>31.192087791849605</v>
      </c>
      <c r="O32" s="31">
        <f t="shared" si="5"/>
        <v>15.636088481334005</v>
      </c>
      <c r="P32" s="6"/>
      <c r="Q32" s="33"/>
    </row>
    <row r="33" spans="1:17" ht="17.25" thickBot="1">
      <c r="A33" s="7"/>
      <c r="B33" s="57" t="s">
        <v>37</v>
      </c>
      <c r="C33" s="81">
        <v>54859007</v>
      </c>
      <c r="D33" s="82">
        <v>90561000</v>
      </c>
      <c r="E33" s="83">
        <f t="shared" si="0"/>
        <v>35701993</v>
      </c>
      <c r="F33" s="81">
        <v>61645423</v>
      </c>
      <c r="G33" s="82">
        <v>91466628</v>
      </c>
      <c r="H33" s="83">
        <f t="shared" si="1"/>
        <v>29821205</v>
      </c>
      <c r="I33" s="83">
        <v>92381316</v>
      </c>
      <c r="J33" s="58">
        <f t="shared" si="2"/>
        <v>65.07954655467971</v>
      </c>
      <c r="K33" s="59">
        <f t="shared" si="3"/>
        <v>48.37537573551892</v>
      </c>
      <c r="L33" s="96">
        <v>35701993</v>
      </c>
      <c r="M33" s="97">
        <v>29821205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6076168</v>
      </c>
      <c r="M8" s="85">
        <v>4123837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29804703</v>
      </c>
      <c r="D9" s="64">
        <v>29427577</v>
      </c>
      <c r="E9" s="65">
        <f>($D9-$C9)</f>
        <v>-377126</v>
      </c>
      <c r="F9" s="63">
        <v>31443961</v>
      </c>
      <c r="G9" s="64">
        <v>31016665</v>
      </c>
      <c r="H9" s="65">
        <f>($G9-$F9)</f>
        <v>-427296</v>
      </c>
      <c r="I9" s="65">
        <v>32691565</v>
      </c>
      <c r="J9" s="30">
        <f>IF($C9=0,0,($E9/$C9)*100)</f>
        <v>-1.2653237980596552</v>
      </c>
      <c r="K9" s="31">
        <f>IF($F9=0,0,($H9/$F9)*100)</f>
        <v>-1.3589127654750621</v>
      </c>
      <c r="L9" s="84">
        <v>6076168</v>
      </c>
      <c r="M9" s="85">
        <v>4123837</v>
      </c>
      <c r="N9" s="32">
        <f>IF($L9=0,0,($E9/$L9)*100)</f>
        <v>-6.206642080995786</v>
      </c>
      <c r="O9" s="31">
        <f>IF($M9=0,0,($H9/$M9)*100)</f>
        <v>-10.361612255770536</v>
      </c>
      <c r="P9" s="6"/>
      <c r="Q9" s="33"/>
    </row>
    <row r="10" spans="1:17" ht="12.75">
      <c r="A10" s="3"/>
      <c r="B10" s="29" t="s">
        <v>17</v>
      </c>
      <c r="C10" s="63">
        <v>172265686</v>
      </c>
      <c r="D10" s="64">
        <v>178718980</v>
      </c>
      <c r="E10" s="65">
        <f aca="true" t="shared" si="0" ref="E10:E33">($D10-$C10)</f>
        <v>6453294</v>
      </c>
      <c r="F10" s="63">
        <v>186525419</v>
      </c>
      <c r="G10" s="64">
        <v>191076552</v>
      </c>
      <c r="H10" s="65">
        <f aca="true" t="shared" si="1" ref="H10:H33">($G10-$F10)</f>
        <v>4551133</v>
      </c>
      <c r="I10" s="65">
        <v>205736703</v>
      </c>
      <c r="J10" s="30">
        <f aca="true" t="shared" si="2" ref="J10:J33">IF($C10=0,0,($E10/$C10)*100)</f>
        <v>3.746128523819886</v>
      </c>
      <c r="K10" s="31">
        <f aca="true" t="shared" si="3" ref="K10:K33">IF($F10=0,0,($H10/$F10)*100)</f>
        <v>2.439953237687138</v>
      </c>
      <c r="L10" s="84">
        <v>6076168</v>
      </c>
      <c r="M10" s="85">
        <v>4123837</v>
      </c>
      <c r="N10" s="32">
        <f aca="true" t="shared" si="4" ref="N10:N33">IF($L10=0,0,($E10/$L10)*100)</f>
        <v>106.20664208099579</v>
      </c>
      <c r="O10" s="31">
        <f aca="true" t="shared" si="5" ref="O10:O33">IF($M10=0,0,($H10/$M10)*100)</f>
        <v>110.36161225577055</v>
      </c>
      <c r="P10" s="6"/>
      <c r="Q10" s="33"/>
    </row>
    <row r="11" spans="1:17" ht="16.5">
      <c r="A11" s="7"/>
      <c r="B11" s="34" t="s">
        <v>18</v>
      </c>
      <c r="C11" s="66">
        <v>202070389</v>
      </c>
      <c r="D11" s="67">
        <v>208146557</v>
      </c>
      <c r="E11" s="68">
        <f t="shared" si="0"/>
        <v>6076168</v>
      </c>
      <c r="F11" s="66">
        <v>217969380</v>
      </c>
      <c r="G11" s="67">
        <v>222093217</v>
      </c>
      <c r="H11" s="68">
        <f t="shared" si="1"/>
        <v>4123837</v>
      </c>
      <c r="I11" s="68">
        <v>238428268</v>
      </c>
      <c r="J11" s="35">
        <f t="shared" si="2"/>
        <v>3.006956155263303</v>
      </c>
      <c r="K11" s="36">
        <f t="shared" si="3"/>
        <v>1.8919340872557422</v>
      </c>
      <c r="L11" s="86">
        <v>6076168</v>
      </c>
      <c r="M11" s="87">
        <v>4123837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90663360</v>
      </c>
      <c r="D13" s="64">
        <v>94951350</v>
      </c>
      <c r="E13" s="65">
        <f t="shared" si="0"/>
        <v>4287990</v>
      </c>
      <c r="F13" s="63">
        <v>95649843</v>
      </c>
      <c r="G13" s="64">
        <v>101074207</v>
      </c>
      <c r="H13" s="65">
        <f t="shared" si="1"/>
        <v>5424364</v>
      </c>
      <c r="I13" s="65">
        <v>106244313</v>
      </c>
      <c r="J13" s="30">
        <f t="shared" si="2"/>
        <v>4.729573225611758</v>
      </c>
      <c r="K13" s="31">
        <f t="shared" si="3"/>
        <v>5.67106419610119</v>
      </c>
      <c r="L13" s="84">
        <v>14534027</v>
      </c>
      <c r="M13" s="85">
        <v>16018160</v>
      </c>
      <c r="N13" s="32">
        <f t="shared" si="4"/>
        <v>29.503110184121716</v>
      </c>
      <c r="O13" s="31">
        <f t="shared" si="5"/>
        <v>33.86383954211969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13000000</v>
      </c>
      <c r="E14" s="65">
        <f t="shared" si="0"/>
        <v>13000000</v>
      </c>
      <c r="F14" s="63">
        <v>0</v>
      </c>
      <c r="G14" s="64">
        <v>13000004</v>
      </c>
      <c r="H14" s="65">
        <f t="shared" si="1"/>
        <v>13000004</v>
      </c>
      <c r="I14" s="65">
        <v>13000004</v>
      </c>
      <c r="J14" s="30">
        <f t="shared" si="2"/>
        <v>0</v>
      </c>
      <c r="K14" s="31">
        <f t="shared" si="3"/>
        <v>0</v>
      </c>
      <c r="L14" s="84">
        <v>14534027</v>
      </c>
      <c r="M14" s="85">
        <v>16018160</v>
      </c>
      <c r="N14" s="32">
        <f t="shared" si="4"/>
        <v>89.44527211900734</v>
      </c>
      <c r="O14" s="31">
        <f t="shared" si="5"/>
        <v>81.1579107712746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14534027</v>
      </c>
      <c r="M15" s="85">
        <v>16018160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18195202</v>
      </c>
      <c r="D16" s="64">
        <v>18041590</v>
      </c>
      <c r="E16" s="65">
        <f t="shared" si="0"/>
        <v>-153612</v>
      </c>
      <c r="F16" s="63">
        <v>19195938</v>
      </c>
      <c r="G16" s="64">
        <v>19015835</v>
      </c>
      <c r="H16" s="65">
        <f t="shared" si="1"/>
        <v>-180103</v>
      </c>
      <c r="I16" s="65">
        <v>20042691</v>
      </c>
      <c r="J16" s="30">
        <f t="shared" si="2"/>
        <v>-0.8442445431493424</v>
      </c>
      <c r="K16" s="31">
        <f t="shared" si="3"/>
        <v>-0.9382349536657182</v>
      </c>
      <c r="L16" s="84">
        <v>14534027</v>
      </c>
      <c r="M16" s="85">
        <v>16018160</v>
      </c>
      <c r="N16" s="32">
        <f t="shared" si="4"/>
        <v>-1.0569128569803812</v>
      </c>
      <c r="O16" s="31">
        <f t="shared" si="5"/>
        <v>-1.1243675927821921</v>
      </c>
      <c r="P16" s="6"/>
      <c r="Q16" s="33"/>
    </row>
    <row r="17" spans="1:17" ht="12.75">
      <c r="A17" s="3"/>
      <c r="B17" s="29" t="s">
        <v>23</v>
      </c>
      <c r="C17" s="63">
        <v>130108155</v>
      </c>
      <c r="D17" s="64">
        <v>127507804</v>
      </c>
      <c r="E17" s="65">
        <f t="shared" si="0"/>
        <v>-2600351</v>
      </c>
      <c r="F17" s="63">
        <v>136826645</v>
      </c>
      <c r="G17" s="64">
        <v>134600540</v>
      </c>
      <c r="H17" s="65">
        <f t="shared" si="1"/>
        <v>-2226105</v>
      </c>
      <c r="I17" s="65">
        <v>141728921</v>
      </c>
      <c r="J17" s="42">
        <f t="shared" si="2"/>
        <v>-1.9986072356494486</v>
      </c>
      <c r="K17" s="31">
        <f t="shared" si="3"/>
        <v>-1.626952849717246</v>
      </c>
      <c r="L17" s="88">
        <v>14534027</v>
      </c>
      <c r="M17" s="85">
        <v>16018160</v>
      </c>
      <c r="N17" s="32">
        <f t="shared" si="4"/>
        <v>-17.891469446148683</v>
      </c>
      <c r="O17" s="31">
        <f t="shared" si="5"/>
        <v>-13.897382720612105</v>
      </c>
      <c r="P17" s="6"/>
      <c r="Q17" s="33"/>
    </row>
    <row r="18" spans="1:17" ht="16.5">
      <c r="A18" s="3"/>
      <c r="B18" s="34" t="s">
        <v>24</v>
      </c>
      <c r="C18" s="66">
        <v>238966717</v>
      </c>
      <c r="D18" s="67">
        <v>253500744</v>
      </c>
      <c r="E18" s="68">
        <f t="shared" si="0"/>
        <v>14534027</v>
      </c>
      <c r="F18" s="66">
        <v>251672426</v>
      </c>
      <c r="G18" s="67">
        <v>267690586</v>
      </c>
      <c r="H18" s="68">
        <f t="shared" si="1"/>
        <v>16018160</v>
      </c>
      <c r="I18" s="68">
        <v>281015929</v>
      </c>
      <c r="J18" s="43">
        <f t="shared" si="2"/>
        <v>6.082029825099033</v>
      </c>
      <c r="K18" s="36">
        <f t="shared" si="3"/>
        <v>6.364686133712559</v>
      </c>
      <c r="L18" s="89">
        <v>14534027</v>
      </c>
      <c r="M18" s="87">
        <v>16018160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-36896328</v>
      </c>
      <c r="D19" s="73">
        <v>-45354187</v>
      </c>
      <c r="E19" s="74">
        <f t="shared" si="0"/>
        <v>-8457859</v>
      </c>
      <c r="F19" s="75">
        <v>-33703046</v>
      </c>
      <c r="G19" s="76">
        <v>-45597369</v>
      </c>
      <c r="H19" s="77">
        <f t="shared" si="1"/>
        <v>-11894323</v>
      </c>
      <c r="I19" s="77">
        <v>-42587661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-44145196</v>
      </c>
      <c r="M22" s="85">
        <v>-45109200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228000</v>
      </c>
      <c r="D23" s="64">
        <v>417800</v>
      </c>
      <c r="E23" s="65">
        <f t="shared" si="0"/>
        <v>189800</v>
      </c>
      <c r="F23" s="63">
        <v>50000</v>
      </c>
      <c r="G23" s="64">
        <v>250800</v>
      </c>
      <c r="H23" s="65">
        <f t="shared" si="1"/>
        <v>200800</v>
      </c>
      <c r="I23" s="65">
        <v>272183</v>
      </c>
      <c r="J23" s="30">
        <f t="shared" si="2"/>
        <v>83.24561403508773</v>
      </c>
      <c r="K23" s="31">
        <f t="shared" si="3"/>
        <v>401.6</v>
      </c>
      <c r="L23" s="84">
        <v>-44145196</v>
      </c>
      <c r="M23" s="85">
        <v>-45109200</v>
      </c>
      <c r="N23" s="32">
        <f t="shared" si="4"/>
        <v>-0.42994485742004634</v>
      </c>
      <c r="O23" s="31">
        <f t="shared" si="5"/>
        <v>-0.4451420109423355</v>
      </c>
      <c r="P23" s="6"/>
      <c r="Q23" s="33"/>
    </row>
    <row r="24" spans="1:17" ht="12.75">
      <c r="A24" s="7"/>
      <c r="B24" s="29" t="s">
        <v>29</v>
      </c>
      <c r="C24" s="63">
        <v>131374000</v>
      </c>
      <c r="D24" s="64">
        <v>87039004</v>
      </c>
      <c r="E24" s="65">
        <f t="shared" si="0"/>
        <v>-44334996</v>
      </c>
      <c r="F24" s="63">
        <v>138524000</v>
      </c>
      <c r="G24" s="64">
        <v>93214000</v>
      </c>
      <c r="H24" s="65">
        <f t="shared" si="1"/>
        <v>-45310000</v>
      </c>
      <c r="I24" s="65">
        <v>111343001</v>
      </c>
      <c r="J24" s="30">
        <f t="shared" si="2"/>
        <v>-33.747161538812854</v>
      </c>
      <c r="K24" s="31">
        <f t="shared" si="3"/>
        <v>-32.70913343536138</v>
      </c>
      <c r="L24" s="84">
        <v>-44145196</v>
      </c>
      <c r="M24" s="85">
        <v>-45109200</v>
      </c>
      <c r="N24" s="32">
        <f t="shared" si="4"/>
        <v>100.42994485742005</v>
      </c>
      <c r="O24" s="31">
        <f t="shared" si="5"/>
        <v>100.44514201094235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-44145196</v>
      </c>
      <c r="M25" s="85">
        <v>-45109200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131602000</v>
      </c>
      <c r="D26" s="67">
        <v>87456804</v>
      </c>
      <c r="E26" s="68">
        <f t="shared" si="0"/>
        <v>-44145196</v>
      </c>
      <c r="F26" s="66">
        <v>138574000</v>
      </c>
      <c r="G26" s="67">
        <v>93464800</v>
      </c>
      <c r="H26" s="68">
        <f t="shared" si="1"/>
        <v>-45109200</v>
      </c>
      <c r="I26" s="68">
        <v>111615184</v>
      </c>
      <c r="J26" s="43">
        <f t="shared" si="2"/>
        <v>-33.54447196851112</v>
      </c>
      <c r="K26" s="36">
        <f t="shared" si="3"/>
        <v>-32.55242686218194</v>
      </c>
      <c r="L26" s="89">
        <v>-44145196</v>
      </c>
      <c r="M26" s="87">
        <v>-45109200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131374000</v>
      </c>
      <c r="D28" s="64">
        <v>75039003</v>
      </c>
      <c r="E28" s="65">
        <f t="shared" si="0"/>
        <v>-56334997</v>
      </c>
      <c r="F28" s="63">
        <v>138524000</v>
      </c>
      <c r="G28" s="64">
        <v>85214000</v>
      </c>
      <c r="H28" s="65">
        <f t="shared" si="1"/>
        <v>-53310000</v>
      </c>
      <c r="I28" s="65">
        <v>109343000</v>
      </c>
      <c r="J28" s="30">
        <f t="shared" si="2"/>
        <v>-42.88138977270997</v>
      </c>
      <c r="K28" s="31">
        <f t="shared" si="3"/>
        <v>-38.48430596864081</v>
      </c>
      <c r="L28" s="84">
        <v>-44145196</v>
      </c>
      <c r="M28" s="85">
        <v>-45109200</v>
      </c>
      <c r="N28" s="32">
        <f t="shared" si="4"/>
        <v>127.61297288157922</v>
      </c>
      <c r="O28" s="31">
        <f t="shared" si="5"/>
        <v>118.17988348274852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-44145196</v>
      </c>
      <c r="M29" s="85">
        <v>-45109200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-44145196</v>
      </c>
      <c r="M30" s="85">
        <v>-45109200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-44145196</v>
      </c>
      <c r="M31" s="85">
        <v>-45109200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228000</v>
      </c>
      <c r="D32" s="64">
        <v>12417801</v>
      </c>
      <c r="E32" s="65">
        <f t="shared" si="0"/>
        <v>12189801</v>
      </c>
      <c r="F32" s="63">
        <v>50000</v>
      </c>
      <c r="G32" s="64">
        <v>8250800</v>
      </c>
      <c r="H32" s="65">
        <f t="shared" si="1"/>
        <v>8200800</v>
      </c>
      <c r="I32" s="65">
        <v>2272184</v>
      </c>
      <c r="J32" s="30">
        <f t="shared" si="2"/>
        <v>5346.403947368421</v>
      </c>
      <c r="K32" s="31">
        <f t="shared" si="3"/>
        <v>16401.6</v>
      </c>
      <c r="L32" s="84">
        <v>-44145196</v>
      </c>
      <c r="M32" s="85">
        <v>-45109200</v>
      </c>
      <c r="N32" s="32">
        <f t="shared" si="4"/>
        <v>-27.612972881579235</v>
      </c>
      <c r="O32" s="31">
        <f t="shared" si="5"/>
        <v>-18.17988348274853</v>
      </c>
      <c r="P32" s="6"/>
      <c r="Q32" s="33"/>
    </row>
    <row r="33" spans="1:17" ht="17.25" thickBot="1">
      <c r="A33" s="7"/>
      <c r="B33" s="57" t="s">
        <v>37</v>
      </c>
      <c r="C33" s="81">
        <v>131602000</v>
      </c>
      <c r="D33" s="82">
        <v>87456804</v>
      </c>
      <c r="E33" s="83">
        <f t="shared" si="0"/>
        <v>-44145196</v>
      </c>
      <c r="F33" s="81">
        <v>138574000</v>
      </c>
      <c r="G33" s="82">
        <v>93464800</v>
      </c>
      <c r="H33" s="83">
        <f t="shared" si="1"/>
        <v>-45109200</v>
      </c>
      <c r="I33" s="83">
        <v>111615184</v>
      </c>
      <c r="J33" s="58">
        <f t="shared" si="2"/>
        <v>-33.54447196851112</v>
      </c>
      <c r="K33" s="59">
        <f t="shared" si="3"/>
        <v>-32.55242686218194</v>
      </c>
      <c r="L33" s="96">
        <v>-44145196</v>
      </c>
      <c r="M33" s="97">
        <v>-45109200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21531976</v>
      </c>
      <c r="D8" s="64">
        <v>21531975</v>
      </c>
      <c r="E8" s="65">
        <f>($D8-$C8)</f>
        <v>-1</v>
      </c>
      <c r="F8" s="63">
        <v>22823895</v>
      </c>
      <c r="G8" s="64">
        <v>22620734</v>
      </c>
      <c r="H8" s="65">
        <f>($G8-$F8)</f>
        <v>-203161</v>
      </c>
      <c r="I8" s="65">
        <v>22977978</v>
      </c>
      <c r="J8" s="30">
        <f>IF($C8=0,0,($E8/$C8)*100)</f>
        <v>-4.644255594563175E-06</v>
      </c>
      <c r="K8" s="31">
        <f>IF($F8=0,0,($H8/$F8)*100)</f>
        <v>-0.8901241440166108</v>
      </c>
      <c r="L8" s="84">
        <v>6535987</v>
      </c>
      <c r="M8" s="85">
        <v>-19208639</v>
      </c>
      <c r="N8" s="32">
        <f>IF($L8=0,0,($E8/$L8)*100)</f>
        <v>-1.5299908032252817E-05</v>
      </c>
      <c r="O8" s="31">
        <f>IF($M8=0,0,($H8/$M8)*100)</f>
        <v>1.0576543189759566</v>
      </c>
      <c r="P8" s="6"/>
      <c r="Q8" s="33"/>
    </row>
    <row r="9" spans="1:17" ht="12.75">
      <c r="A9" s="3"/>
      <c r="B9" s="29" t="s">
        <v>16</v>
      </c>
      <c r="C9" s="63">
        <v>26154427</v>
      </c>
      <c r="D9" s="64">
        <v>31183335</v>
      </c>
      <c r="E9" s="65">
        <f>($D9-$C9)</f>
        <v>5028908</v>
      </c>
      <c r="F9" s="63">
        <v>27475862</v>
      </c>
      <c r="G9" s="64">
        <v>16203432</v>
      </c>
      <c r="H9" s="65">
        <f>($G9-$F9)</f>
        <v>-11272430</v>
      </c>
      <c r="I9" s="65">
        <v>22055018</v>
      </c>
      <c r="J9" s="30">
        <f>IF($C9=0,0,($E9/$C9)*100)</f>
        <v>19.22775062133841</v>
      </c>
      <c r="K9" s="31">
        <f>IF($F9=0,0,($H9/$F9)*100)</f>
        <v>-41.026665514625165</v>
      </c>
      <c r="L9" s="84">
        <v>6535987</v>
      </c>
      <c r="M9" s="85">
        <v>-19208639</v>
      </c>
      <c r="N9" s="32">
        <f>IF($L9=0,0,($E9/$L9)*100)</f>
        <v>76.94182990266046</v>
      </c>
      <c r="O9" s="31">
        <f>IF($M9=0,0,($H9/$M9)*100)</f>
        <v>58.68416809748989</v>
      </c>
      <c r="P9" s="6"/>
      <c r="Q9" s="33"/>
    </row>
    <row r="10" spans="1:17" ht="12.75">
      <c r="A10" s="3"/>
      <c r="B10" s="29" t="s">
        <v>17</v>
      </c>
      <c r="C10" s="63">
        <v>87194410</v>
      </c>
      <c r="D10" s="64">
        <v>88701490</v>
      </c>
      <c r="E10" s="65">
        <f aca="true" t="shared" si="0" ref="E10:E33">($D10-$C10)</f>
        <v>1507080</v>
      </c>
      <c r="F10" s="63">
        <v>94054624</v>
      </c>
      <c r="G10" s="64">
        <v>86321576</v>
      </c>
      <c r="H10" s="65">
        <f aca="true" t="shared" si="1" ref="H10:H33">($G10-$F10)</f>
        <v>-7733048</v>
      </c>
      <c r="I10" s="65">
        <v>93389627</v>
      </c>
      <c r="J10" s="30">
        <f aca="true" t="shared" si="2" ref="J10:J33">IF($C10=0,0,($E10/$C10)*100)</f>
        <v>1.7284135531165357</v>
      </c>
      <c r="K10" s="31">
        <f aca="true" t="shared" si="3" ref="K10:K33">IF($F10=0,0,($H10/$F10)*100)</f>
        <v>-8.221869027938489</v>
      </c>
      <c r="L10" s="84">
        <v>6535987</v>
      </c>
      <c r="M10" s="85">
        <v>-19208639</v>
      </c>
      <c r="N10" s="32">
        <f aca="true" t="shared" si="4" ref="N10:N33">IF($L10=0,0,($E10/$L10)*100)</f>
        <v>23.058185397247577</v>
      </c>
      <c r="O10" s="31">
        <f aca="true" t="shared" si="5" ref="O10:O33">IF($M10=0,0,($H10/$M10)*100)</f>
        <v>40.25817758353416</v>
      </c>
      <c r="P10" s="6"/>
      <c r="Q10" s="33"/>
    </row>
    <row r="11" spans="1:17" ht="16.5">
      <c r="A11" s="7"/>
      <c r="B11" s="34" t="s">
        <v>18</v>
      </c>
      <c r="C11" s="66">
        <v>134880813</v>
      </c>
      <c r="D11" s="67">
        <v>141416800</v>
      </c>
      <c r="E11" s="68">
        <f t="shared" si="0"/>
        <v>6535987</v>
      </c>
      <c r="F11" s="66">
        <v>144354381</v>
      </c>
      <c r="G11" s="67">
        <v>125145742</v>
      </c>
      <c r="H11" s="68">
        <f t="shared" si="1"/>
        <v>-19208639</v>
      </c>
      <c r="I11" s="68">
        <v>138422623</v>
      </c>
      <c r="J11" s="35">
        <f t="shared" si="2"/>
        <v>4.845750003004504</v>
      </c>
      <c r="K11" s="36">
        <f t="shared" si="3"/>
        <v>-13.306585409416844</v>
      </c>
      <c r="L11" s="86">
        <v>6535987</v>
      </c>
      <c r="M11" s="87">
        <v>-19208639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53765251</v>
      </c>
      <c r="D13" s="64">
        <v>54149550</v>
      </c>
      <c r="E13" s="65">
        <f t="shared" si="0"/>
        <v>384299</v>
      </c>
      <c r="F13" s="63">
        <v>57528819</v>
      </c>
      <c r="G13" s="64">
        <v>57123818</v>
      </c>
      <c r="H13" s="65">
        <f t="shared" si="1"/>
        <v>-405001</v>
      </c>
      <c r="I13" s="65">
        <v>61285163</v>
      </c>
      <c r="J13" s="30">
        <f t="shared" si="2"/>
        <v>0.7147720746249283</v>
      </c>
      <c r="K13" s="31">
        <f t="shared" si="3"/>
        <v>-0.7039967220602947</v>
      </c>
      <c r="L13" s="84">
        <v>3685332</v>
      </c>
      <c r="M13" s="85">
        <v>-10294348</v>
      </c>
      <c r="N13" s="32">
        <f t="shared" si="4"/>
        <v>10.42779863523829</v>
      </c>
      <c r="O13" s="31">
        <f t="shared" si="5"/>
        <v>3.934207392250583</v>
      </c>
      <c r="P13" s="6"/>
      <c r="Q13" s="33"/>
    </row>
    <row r="14" spans="1:17" ht="12.75">
      <c r="A14" s="3"/>
      <c r="B14" s="29" t="s">
        <v>21</v>
      </c>
      <c r="C14" s="63">
        <v>11561537</v>
      </c>
      <c r="D14" s="64">
        <v>11000000</v>
      </c>
      <c r="E14" s="65">
        <f t="shared" si="0"/>
        <v>-561537</v>
      </c>
      <c r="F14" s="63">
        <v>12255229</v>
      </c>
      <c r="G14" s="64">
        <v>11660000</v>
      </c>
      <c r="H14" s="65">
        <f t="shared" si="1"/>
        <v>-595229</v>
      </c>
      <c r="I14" s="65">
        <v>12359600</v>
      </c>
      <c r="J14" s="30">
        <f t="shared" si="2"/>
        <v>-4.856940733745003</v>
      </c>
      <c r="K14" s="31">
        <f t="shared" si="3"/>
        <v>-4.856939025782382</v>
      </c>
      <c r="L14" s="84">
        <v>3685332</v>
      </c>
      <c r="M14" s="85">
        <v>-10294348</v>
      </c>
      <c r="N14" s="32">
        <f t="shared" si="4"/>
        <v>-15.237080404153547</v>
      </c>
      <c r="O14" s="31">
        <f t="shared" si="5"/>
        <v>5.782095184658611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3685332</v>
      </c>
      <c r="M15" s="85">
        <v>-10294348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19252971</v>
      </c>
      <c r="D16" s="64">
        <v>22347881</v>
      </c>
      <c r="E16" s="65">
        <f t="shared" si="0"/>
        <v>3094910</v>
      </c>
      <c r="F16" s="63">
        <v>20408149</v>
      </c>
      <c r="G16" s="64">
        <v>11809503</v>
      </c>
      <c r="H16" s="65">
        <f t="shared" si="1"/>
        <v>-8598646</v>
      </c>
      <c r="I16" s="65">
        <v>19408717</v>
      </c>
      <c r="J16" s="30">
        <f t="shared" si="2"/>
        <v>16.074973571611366</v>
      </c>
      <c r="K16" s="31">
        <f t="shared" si="3"/>
        <v>-42.133394851243</v>
      </c>
      <c r="L16" s="84">
        <v>3685332</v>
      </c>
      <c r="M16" s="85">
        <v>-10294348</v>
      </c>
      <c r="N16" s="32">
        <f t="shared" si="4"/>
        <v>83.97913675077307</v>
      </c>
      <c r="O16" s="31">
        <f t="shared" si="5"/>
        <v>83.52783488570621</v>
      </c>
      <c r="P16" s="6"/>
      <c r="Q16" s="33"/>
    </row>
    <row r="17" spans="1:17" ht="12.75">
      <c r="A17" s="3"/>
      <c r="B17" s="29" t="s">
        <v>23</v>
      </c>
      <c r="C17" s="63">
        <v>46980584</v>
      </c>
      <c r="D17" s="64">
        <v>47748244</v>
      </c>
      <c r="E17" s="65">
        <f t="shared" si="0"/>
        <v>767660</v>
      </c>
      <c r="F17" s="63">
        <v>49853534</v>
      </c>
      <c r="G17" s="64">
        <v>49158062</v>
      </c>
      <c r="H17" s="65">
        <f t="shared" si="1"/>
        <v>-695472</v>
      </c>
      <c r="I17" s="65">
        <v>52260763</v>
      </c>
      <c r="J17" s="42">
        <f t="shared" si="2"/>
        <v>1.6339941623543888</v>
      </c>
      <c r="K17" s="31">
        <f t="shared" si="3"/>
        <v>-1.3950304907170674</v>
      </c>
      <c r="L17" s="88">
        <v>3685332</v>
      </c>
      <c r="M17" s="85">
        <v>-10294348</v>
      </c>
      <c r="N17" s="32">
        <f t="shared" si="4"/>
        <v>20.83014501814219</v>
      </c>
      <c r="O17" s="31">
        <f t="shared" si="5"/>
        <v>6.755862537384592</v>
      </c>
      <c r="P17" s="6"/>
      <c r="Q17" s="33"/>
    </row>
    <row r="18" spans="1:17" ht="16.5">
      <c r="A18" s="3"/>
      <c r="B18" s="34" t="s">
        <v>24</v>
      </c>
      <c r="C18" s="66">
        <v>131560343</v>
      </c>
      <c r="D18" s="67">
        <v>135245675</v>
      </c>
      <c r="E18" s="68">
        <f t="shared" si="0"/>
        <v>3685332</v>
      </c>
      <c r="F18" s="66">
        <v>140045731</v>
      </c>
      <c r="G18" s="67">
        <v>129751383</v>
      </c>
      <c r="H18" s="68">
        <f t="shared" si="1"/>
        <v>-10294348</v>
      </c>
      <c r="I18" s="68">
        <v>145314243</v>
      </c>
      <c r="J18" s="43">
        <f t="shared" si="2"/>
        <v>2.8012483974749136</v>
      </c>
      <c r="K18" s="36">
        <f t="shared" si="3"/>
        <v>-7.3507046066259605</v>
      </c>
      <c r="L18" s="89">
        <v>3685332</v>
      </c>
      <c r="M18" s="87">
        <v>-10294348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3320470</v>
      </c>
      <c r="D19" s="73">
        <v>6171125</v>
      </c>
      <c r="E19" s="74">
        <f t="shared" si="0"/>
        <v>2850655</v>
      </c>
      <c r="F19" s="75">
        <v>4308650</v>
      </c>
      <c r="G19" s="76">
        <v>-4605641</v>
      </c>
      <c r="H19" s="77">
        <f t="shared" si="1"/>
        <v>-8914291</v>
      </c>
      <c r="I19" s="77">
        <v>-6891620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-12244649</v>
      </c>
      <c r="M22" s="85">
        <v>-36700300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3200000</v>
      </c>
      <c r="E23" s="65">
        <f t="shared" si="0"/>
        <v>3200000</v>
      </c>
      <c r="F23" s="63">
        <v>0</v>
      </c>
      <c r="G23" s="64">
        <v>1192000</v>
      </c>
      <c r="H23" s="65">
        <f t="shared" si="1"/>
        <v>1192000</v>
      </c>
      <c r="I23" s="65">
        <v>2192000</v>
      </c>
      <c r="J23" s="30">
        <f t="shared" si="2"/>
        <v>0</v>
      </c>
      <c r="K23" s="31">
        <f t="shared" si="3"/>
        <v>0</v>
      </c>
      <c r="L23" s="84">
        <v>-12244649</v>
      </c>
      <c r="M23" s="85">
        <v>-36700300</v>
      </c>
      <c r="N23" s="32">
        <f t="shared" si="4"/>
        <v>-26.133864678358687</v>
      </c>
      <c r="O23" s="31">
        <f t="shared" si="5"/>
        <v>-3.2479298534344405</v>
      </c>
      <c r="P23" s="6"/>
      <c r="Q23" s="33"/>
    </row>
    <row r="24" spans="1:17" ht="12.75">
      <c r="A24" s="7"/>
      <c r="B24" s="29" t="s">
        <v>29</v>
      </c>
      <c r="C24" s="63">
        <v>33144650</v>
      </c>
      <c r="D24" s="64">
        <v>17700001</v>
      </c>
      <c r="E24" s="65">
        <f t="shared" si="0"/>
        <v>-15444649</v>
      </c>
      <c r="F24" s="63">
        <v>37892300</v>
      </c>
      <c r="G24" s="64">
        <v>0</v>
      </c>
      <c r="H24" s="65">
        <f t="shared" si="1"/>
        <v>-37892300</v>
      </c>
      <c r="I24" s="65">
        <v>0</v>
      </c>
      <c r="J24" s="30">
        <f t="shared" si="2"/>
        <v>-46.59771335645421</v>
      </c>
      <c r="K24" s="31">
        <f t="shared" si="3"/>
        <v>-100</v>
      </c>
      <c r="L24" s="84">
        <v>-12244649</v>
      </c>
      <c r="M24" s="85">
        <v>-36700300</v>
      </c>
      <c r="N24" s="32">
        <f t="shared" si="4"/>
        <v>126.13386467835868</v>
      </c>
      <c r="O24" s="31">
        <f t="shared" si="5"/>
        <v>103.24792985343446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-12244649</v>
      </c>
      <c r="M25" s="85">
        <v>-36700300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33144650</v>
      </c>
      <c r="D26" s="67">
        <v>20900001</v>
      </c>
      <c r="E26" s="68">
        <f t="shared" si="0"/>
        <v>-12244649</v>
      </c>
      <c r="F26" s="66">
        <v>37892300</v>
      </c>
      <c r="G26" s="67">
        <v>1192000</v>
      </c>
      <c r="H26" s="68">
        <f t="shared" si="1"/>
        <v>-36700300</v>
      </c>
      <c r="I26" s="68">
        <v>2192000</v>
      </c>
      <c r="J26" s="43">
        <f t="shared" si="2"/>
        <v>-36.94306320929622</v>
      </c>
      <c r="K26" s="36">
        <f t="shared" si="3"/>
        <v>-96.85424215473856</v>
      </c>
      <c r="L26" s="89">
        <v>-12244649</v>
      </c>
      <c r="M26" s="87">
        <v>-36700300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2200001</v>
      </c>
      <c r="M28" s="85">
        <v>-36700300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16000000</v>
      </c>
      <c r="D29" s="64">
        <v>17700001</v>
      </c>
      <c r="E29" s="65">
        <f t="shared" si="0"/>
        <v>1700001</v>
      </c>
      <c r="F29" s="63">
        <v>20000000</v>
      </c>
      <c r="G29" s="64">
        <v>0</v>
      </c>
      <c r="H29" s="65">
        <f t="shared" si="1"/>
        <v>-20000000</v>
      </c>
      <c r="I29" s="65">
        <v>0</v>
      </c>
      <c r="J29" s="30">
        <f t="shared" si="2"/>
        <v>10.62500625</v>
      </c>
      <c r="K29" s="31">
        <f t="shared" si="3"/>
        <v>-100</v>
      </c>
      <c r="L29" s="84">
        <v>2200001</v>
      </c>
      <c r="M29" s="85">
        <v>-36700300</v>
      </c>
      <c r="N29" s="32">
        <f t="shared" si="4"/>
        <v>77.2727376033011</v>
      </c>
      <c r="O29" s="31">
        <f t="shared" si="5"/>
        <v>54.49546733950403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2200001</v>
      </c>
      <c r="M30" s="85">
        <v>-36700300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6500000</v>
      </c>
      <c r="D31" s="64">
        <v>3044650</v>
      </c>
      <c r="E31" s="65">
        <f t="shared" si="0"/>
        <v>-3455350</v>
      </c>
      <c r="F31" s="63">
        <v>17892300</v>
      </c>
      <c r="G31" s="64">
        <v>0</v>
      </c>
      <c r="H31" s="65">
        <f t="shared" si="1"/>
        <v>-17892300</v>
      </c>
      <c r="I31" s="65">
        <v>0</v>
      </c>
      <c r="J31" s="30">
        <f t="shared" si="2"/>
        <v>-53.15923076923077</v>
      </c>
      <c r="K31" s="31">
        <f t="shared" si="3"/>
        <v>-100</v>
      </c>
      <c r="L31" s="84">
        <v>2200001</v>
      </c>
      <c r="M31" s="85">
        <v>-36700300</v>
      </c>
      <c r="N31" s="32">
        <f t="shared" si="4"/>
        <v>-157.06129224486716</v>
      </c>
      <c r="O31" s="31">
        <f t="shared" si="5"/>
        <v>48.7524625139304</v>
      </c>
      <c r="P31" s="6"/>
      <c r="Q31" s="33"/>
    </row>
    <row r="32" spans="1:17" ht="12.75">
      <c r="A32" s="7"/>
      <c r="B32" s="29" t="s">
        <v>36</v>
      </c>
      <c r="C32" s="63">
        <v>10644650</v>
      </c>
      <c r="D32" s="64">
        <v>14600000</v>
      </c>
      <c r="E32" s="65">
        <f t="shared" si="0"/>
        <v>3955350</v>
      </c>
      <c r="F32" s="63">
        <v>0</v>
      </c>
      <c r="G32" s="64">
        <v>1192000</v>
      </c>
      <c r="H32" s="65">
        <f t="shared" si="1"/>
        <v>1192000</v>
      </c>
      <c r="I32" s="65">
        <v>2192000</v>
      </c>
      <c r="J32" s="30">
        <f t="shared" si="2"/>
        <v>37.15810289676034</v>
      </c>
      <c r="K32" s="31">
        <f t="shared" si="3"/>
        <v>0</v>
      </c>
      <c r="L32" s="84">
        <v>2200001</v>
      </c>
      <c r="M32" s="85">
        <v>-36700300</v>
      </c>
      <c r="N32" s="32">
        <f t="shared" si="4"/>
        <v>179.78855464156607</v>
      </c>
      <c r="O32" s="31">
        <f t="shared" si="5"/>
        <v>-3.2479298534344405</v>
      </c>
      <c r="P32" s="6"/>
      <c r="Q32" s="33"/>
    </row>
    <row r="33" spans="1:17" ht="17.25" thickBot="1">
      <c r="A33" s="7"/>
      <c r="B33" s="57" t="s">
        <v>37</v>
      </c>
      <c r="C33" s="81">
        <v>33144650</v>
      </c>
      <c r="D33" s="82">
        <v>35344651</v>
      </c>
      <c r="E33" s="83">
        <f t="shared" si="0"/>
        <v>2200001</v>
      </c>
      <c r="F33" s="81">
        <v>37892300</v>
      </c>
      <c r="G33" s="82">
        <v>1192000</v>
      </c>
      <c r="H33" s="83">
        <f t="shared" si="1"/>
        <v>-36700300</v>
      </c>
      <c r="I33" s="83">
        <v>2192000</v>
      </c>
      <c r="J33" s="58">
        <f t="shared" si="2"/>
        <v>6.637574993249287</v>
      </c>
      <c r="K33" s="59">
        <f t="shared" si="3"/>
        <v>-96.85424215473856</v>
      </c>
      <c r="L33" s="96">
        <v>2200001</v>
      </c>
      <c r="M33" s="97">
        <v>-36700300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96900777</v>
      </c>
      <c r="D8" s="64">
        <v>96881817</v>
      </c>
      <c r="E8" s="65">
        <f>($D8-$C8)</f>
        <v>-18960</v>
      </c>
      <c r="F8" s="63">
        <v>102230320</v>
      </c>
      <c r="G8" s="64">
        <v>101725907</v>
      </c>
      <c r="H8" s="65">
        <f>($G8-$F8)</f>
        <v>-504413</v>
      </c>
      <c r="I8" s="65">
        <v>112173839</v>
      </c>
      <c r="J8" s="30">
        <f>IF($C8=0,0,($E8/$C8)*100)</f>
        <v>-0.019566406572777018</v>
      </c>
      <c r="K8" s="31">
        <f>IF($F8=0,0,($H8/$F8)*100)</f>
        <v>-0.4934084134726371</v>
      </c>
      <c r="L8" s="84">
        <v>19090925</v>
      </c>
      <c r="M8" s="85">
        <v>-17133964</v>
      </c>
      <c r="N8" s="32">
        <f>IF($L8=0,0,($E8/$L8)*100)</f>
        <v>-0.09931420295244991</v>
      </c>
      <c r="O8" s="31">
        <f>IF($M8=0,0,($H8/$M8)*100)</f>
        <v>2.9439363827308145</v>
      </c>
      <c r="P8" s="6"/>
      <c r="Q8" s="33"/>
    </row>
    <row r="9" spans="1:17" ht="12.75">
      <c r="A9" s="3"/>
      <c r="B9" s="29" t="s">
        <v>16</v>
      </c>
      <c r="C9" s="63">
        <v>9606875</v>
      </c>
      <c r="D9" s="64">
        <v>8256270</v>
      </c>
      <c r="E9" s="65">
        <f>($D9-$C9)</f>
        <v>-1350605</v>
      </c>
      <c r="F9" s="63">
        <v>10084269</v>
      </c>
      <c r="G9" s="64">
        <v>8666652</v>
      </c>
      <c r="H9" s="65">
        <f>($G9-$F9)</f>
        <v>-1417617</v>
      </c>
      <c r="I9" s="65">
        <v>9096780</v>
      </c>
      <c r="J9" s="30">
        <f>IF($C9=0,0,($E9/$C9)*100)</f>
        <v>-14.058733979571922</v>
      </c>
      <c r="K9" s="31">
        <f>IF($F9=0,0,($H9/$F9)*100)</f>
        <v>-14.057707107971831</v>
      </c>
      <c r="L9" s="84">
        <v>19090925</v>
      </c>
      <c r="M9" s="85">
        <v>-17133964</v>
      </c>
      <c r="N9" s="32">
        <f>IF($L9=0,0,($E9/$L9)*100)</f>
        <v>-7.074591723554516</v>
      </c>
      <c r="O9" s="31">
        <f>IF($M9=0,0,($H9/$M9)*100)</f>
        <v>8.273724632548545</v>
      </c>
      <c r="P9" s="6"/>
      <c r="Q9" s="33"/>
    </row>
    <row r="10" spans="1:17" ht="12.75">
      <c r="A10" s="3"/>
      <c r="B10" s="29" t="s">
        <v>17</v>
      </c>
      <c r="C10" s="63">
        <v>201927710</v>
      </c>
      <c r="D10" s="64">
        <v>222388200</v>
      </c>
      <c r="E10" s="65">
        <f aca="true" t="shared" si="0" ref="E10:E33">($D10-$C10)</f>
        <v>20460490</v>
      </c>
      <c r="F10" s="63">
        <v>222043059</v>
      </c>
      <c r="G10" s="64">
        <v>206831125</v>
      </c>
      <c r="H10" s="65">
        <f aca="true" t="shared" si="1" ref="H10:H33">($G10-$F10)</f>
        <v>-15211934</v>
      </c>
      <c r="I10" s="65">
        <v>227291743</v>
      </c>
      <c r="J10" s="30">
        <f aca="true" t="shared" si="2" ref="J10:J33">IF($C10=0,0,($E10/$C10)*100)</f>
        <v>10.132581605565676</v>
      </c>
      <c r="K10" s="31">
        <f aca="true" t="shared" si="3" ref="K10:K33">IF($F10=0,0,($H10/$F10)*100)</f>
        <v>-6.850893726878443</v>
      </c>
      <c r="L10" s="84">
        <v>19090925</v>
      </c>
      <c r="M10" s="85">
        <v>-17133964</v>
      </c>
      <c r="N10" s="32">
        <f aca="true" t="shared" si="4" ref="N10:N33">IF($L10=0,0,($E10/$L10)*100)</f>
        <v>107.17390592650698</v>
      </c>
      <c r="O10" s="31">
        <f aca="true" t="shared" si="5" ref="O10:O33">IF($M10=0,0,($H10/$M10)*100)</f>
        <v>88.78233898472064</v>
      </c>
      <c r="P10" s="6"/>
      <c r="Q10" s="33"/>
    </row>
    <row r="11" spans="1:17" ht="16.5">
      <c r="A11" s="7"/>
      <c r="B11" s="34" t="s">
        <v>18</v>
      </c>
      <c r="C11" s="66">
        <v>308435362</v>
      </c>
      <c r="D11" s="67">
        <v>327526287</v>
      </c>
      <c r="E11" s="68">
        <f t="shared" si="0"/>
        <v>19090925</v>
      </c>
      <c r="F11" s="66">
        <v>334357648</v>
      </c>
      <c r="G11" s="67">
        <v>317223684</v>
      </c>
      <c r="H11" s="68">
        <f t="shared" si="1"/>
        <v>-17133964</v>
      </c>
      <c r="I11" s="68">
        <v>348562362</v>
      </c>
      <c r="J11" s="35">
        <f t="shared" si="2"/>
        <v>6.1896031882362434</v>
      </c>
      <c r="K11" s="36">
        <f t="shared" si="3"/>
        <v>-5.124442076467771</v>
      </c>
      <c r="L11" s="86">
        <v>19090925</v>
      </c>
      <c r="M11" s="87">
        <v>-17133964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123534265</v>
      </c>
      <c r="D13" s="64">
        <v>117906936</v>
      </c>
      <c r="E13" s="65">
        <f t="shared" si="0"/>
        <v>-5627329</v>
      </c>
      <c r="F13" s="63">
        <v>121361236</v>
      </c>
      <c r="G13" s="64">
        <v>125174789</v>
      </c>
      <c r="H13" s="65">
        <f t="shared" si="1"/>
        <v>3813553</v>
      </c>
      <c r="I13" s="65">
        <v>124389062</v>
      </c>
      <c r="J13" s="30">
        <f t="shared" si="2"/>
        <v>-4.555277841334143</v>
      </c>
      <c r="K13" s="31">
        <f t="shared" si="3"/>
        <v>3.1423155578277076</v>
      </c>
      <c r="L13" s="84">
        <v>-8411312</v>
      </c>
      <c r="M13" s="85">
        <v>-8310905</v>
      </c>
      <c r="N13" s="32">
        <f t="shared" si="4"/>
        <v>66.90191732276725</v>
      </c>
      <c r="O13" s="31">
        <f t="shared" si="5"/>
        <v>-45.886133940888506</v>
      </c>
      <c r="P13" s="6"/>
      <c r="Q13" s="33"/>
    </row>
    <row r="14" spans="1:17" ht="12.75">
      <c r="A14" s="3"/>
      <c r="B14" s="29" t="s">
        <v>21</v>
      </c>
      <c r="C14" s="63">
        <v>1748030</v>
      </c>
      <c r="D14" s="64">
        <v>1739775</v>
      </c>
      <c r="E14" s="65">
        <f t="shared" si="0"/>
        <v>-8255</v>
      </c>
      <c r="F14" s="63">
        <v>1844171</v>
      </c>
      <c r="G14" s="64">
        <v>1835431</v>
      </c>
      <c r="H14" s="65">
        <f t="shared" si="1"/>
        <v>-8740</v>
      </c>
      <c r="I14" s="65">
        <v>1936380</v>
      </c>
      <c r="J14" s="30">
        <f t="shared" si="2"/>
        <v>-0.47224589966991415</v>
      </c>
      <c r="K14" s="31">
        <f t="shared" si="3"/>
        <v>-0.47392568259667894</v>
      </c>
      <c r="L14" s="84">
        <v>-8411312</v>
      </c>
      <c r="M14" s="85">
        <v>-8310905</v>
      </c>
      <c r="N14" s="32">
        <f t="shared" si="4"/>
        <v>0.09814164544128194</v>
      </c>
      <c r="O14" s="31">
        <f t="shared" si="5"/>
        <v>0.10516303579453741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-8411312</v>
      </c>
      <c r="M15" s="85">
        <v>-8310905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-8411312</v>
      </c>
      <c r="M16" s="85">
        <v>-8310905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195627097</v>
      </c>
      <c r="D17" s="64">
        <v>192851369</v>
      </c>
      <c r="E17" s="65">
        <f t="shared" si="0"/>
        <v>-2775728</v>
      </c>
      <c r="F17" s="63">
        <v>199771756</v>
      </c>
      <c r="G17" s="64">
        <v>187656038</v>
      </c>
      <c r="H17" s="65">
        <f t="shared" si="1"/>
        <v>-12115718</v>
      </c>
      <c r="I17" s="65">
        <v>197429934</v>
      </c>
      <c r="J17" s="42">
        <f t="shared" si="2"/>
        <v>-1.4188872822664236</v>
      </c>
      <c r="K17" s="31">
        <f t="shared" si="3"/>
        <v>-6.064780248515211</v>
      </c>
      <c r="L17" s="88">
        <v>-8411312</v>
      </c>
      <c r="M17" s="85">
        <v>-8310905</v>
      </c>
      <c r="N17" s="32">
        <f t="shared" si="4"/>
        <v>32.99994103179147</v>
      </c>
      <c r="O17" s="31">
        <f t="shared" si="5"/>
        <v>145.78097090509397</v>
      </c>
      <c r="P17" s="6"/>
      <c r="Q17" s="33"/>
    </row>
    <row r="18" spans="1:17" ht="16.5">
      <c r="A18" s="3"/>
      <c r="B18" s="34" t="s">
        <v>24</v>
      </c>
      <c r="C18" s="66">
        <v>320909392</v>
      </c>
      <c r="D18" s="67">
        <v>312498080</v>
      </c>
      <c r="E18" s="68">
        <f t="shared" si="0"/>
        <v>-8411312</v>
      </c>
      <c r="F18" s="66">
        <v>322977163</v>
      </c>
      <c r="G18" s="67">
        <v>314666258</v>
      </c>
      <c r="H18" s="68">
        <f t="shared" si="1"/>
        <v>-8310905</v>
      </c>
      <c r="I18" s="68">
        <v>323755376</v>
      </c>
      <c r="J18" s="43">
        <f t="shared" si="2"/>
        <v>-2.621086265994982</v>
      </c>
      <c r="K18" s="36">
        <f t="shared" si="3"/>
        <v>-2.573217537365018</v>
      </c>
      <c r="L18" s="89">
        <v>-8411312</v>
      </c>
      <c r="M18" s="87">
        <v>-8310905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-12474030</v>
      </c>
      <c r="D19" s="73">
        <v>15028207</v>
      </c>
      <c r="E19" s="74">
        <f t="shared" si="0"/>
        <v>27502237</v>
      </c>
      <c r="F19" s="75">
        <v>11380485</v>
      </c>
      <c r="G19" s="76">
        <v>2557426</v>
      </c>
      <c r="H19" s="77">
        <f t="shared" si="1"/>
        <v>-8823059</v>
      </c>
      <c r="I19" s="77">
        <v>24806986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2170554</v>
      </c>
      <c r="M22" s="85">
        <v>-16585055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11299202</v>
      </c>
      <c r="D23" s="64">
        <v>15028075</v>
      </c>
      <c r="E23" s="65">
        <f t="shared" si="0"/>
        <v>3728873</v>
      </c>
      <c r="F23" s="63">
        <v>4506180</v>
      </c>
      <c r="G23" s="64">
        <v>25125</v>
      </c>
      <c r="H23" s="65">
        <f t="shared" si="1"/>
        <v>-4481055</v>
      </c>
      <c r="I23" s="65">
        <v>0</v>
      </c>
      <c r="J23" s="30">
        <f t="shared" si="2"/>
        <v>33.00120663388441</v>
      </c>
      <c r="K23" s="31">
        <f t="shared" si="3"/>
        <v>-99.44243239284715</v>
      </c>
      <c r="L23" s="84">
        <v>2170554</v>
      </c>
      <c r="M23" s="85">
        <v>-16585055</v>
      </c>
      <c r="N23" s="32">
        <f t="shared" si="4"/>
        <v>171.79360660918826</v>
      </c>
      <c r="O23" s="31">
        <f t="shared" si="5"/>
        <v>27.01863213598025</v>
      </c>
      <c r="P23" s="6"/>
      <c r="Q23" s="33"/>
    </row>
    <row r="24" spans="1:17" ht="12.75">
      <c r="A24" s="7"/>
      <c r="B24" s="29" t="s">
        <v>29</v>
      </c>
      <c r="C24" s="63">
        <v>30708319</v>
      </c>
      <c r="D24" s="64">
        <v>29150000</v>
      </c>
      <c r="E24" s="65">
        <f t="shared" si="0"/>
        <v>-1558319</v>
      </c>
      <c r="F24" s="63">
        <v>32228000</v>
      </c>
      <c r="G24" s="64">
        <v>20124000</v>
      </c>
      <c r="H24" s="65">
        <f t="shared" si="1"/>
        <v>-12104000</v>
      </c>
      <c r="I24" s="65">
        <v>20928960</v>
      </c>
      <c r="J24" s="30">
        <f t="shared" si="2"/>
        <v>-5.074582558556853</v>
      </c>
      <c r="K24" s="31">
        <f t="shared" si="3"/>
        <v>-37.55740350006206</v>
      </c>
      <c r="L24" s="84">
        <v>2170554</v>
      </c>
      <c r="M24" s="85">
        <v>-16585055</v>
      </c>
      <c r="N24" s="32">
        <f t="shared" si="4"/>
        <v>-71.79360660918826</v>
      </c>
      <c r="O24" s="31">
        <f t="shared" si="5"/>
        <v>72.98136786401975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2170554</v>
      </c>
      <c r="M25" s="85">
        <v>-16585055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42007521</v>
      </c>
      <c r="D26" s="67">
        <v>44178075</v>
      </c>
      <c r="E26" s="68">
        <f t="shared" si="0"/>
        <v>2170554</v>
      </c>
      <c r="F26" s="66">
        <v>36734180</v>
      </c>
      <c r="G26" s="67">
        <v>20149125</v>
      </c>
      <c r="H26" s="68">
        <f t="shared" si="1"/>
        <v>-16585055</v>
      </c>
      <c r="I26" s="68">
        <v>20928960</v>
      </c>
      <c r="J26" s="43">
        <f t="shared" si="2"/>
        <v>5.1670604413909595</v>
      </c>
      <c r="K26" s="36">
        <f t="shared" si="3"/>
        <v>-45.148836859840074</v>
      </c>
      <c r="L26" s="89">
        <v>2170554</v>
      </c>
      <c r="M26" s="87">
        <v>-16585055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2170552</v>
      </c>
      <c r="M28" s="85">
        <v>-16585055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33075</v>
      </c>
      <c r="D29" s="64">
        <v>0</v>
      </c>
      <c r="E29" s="65">
        <f t="shared" si="0"/>
        <v>-33075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-100</v>
      </c>
      <c r="K29" s="31">
        <f t="shared" si="3"/>
        <v>0</v>
      </c>
      <c r="L29" s="84">
        <v>2170552</v>
      </c>
      <c r="M29" s="85">
        <v>-16585055</v>
      </c>
      <c r="N29" s="32">
        <f t="shared" si="4"/>
        <v>-1.5238059258658627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2170552</v>
      </c>
      <c r="M30" s="85">
        <v>-16585055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32000014</v>
      </c>
      <c r="D31" s="64">
        <v>20309000</v>
      </c>
      <c r="E31" s="65">
        <f t="shared" si="0"/>
        <v>-11691014</v>
      </c>
      <c r="F31" s="63">
        <v>36500000</v>
      </c>
      <c r="G31" s="64">
        <v>5007600</v>
      </c>
      <c r="H31" s="65">
        <f t="shared" si="1"/>
        <v>-31492400</v>
      </c>
      <c r="I31" s="65">
        <v>5207904</v>
      </c>
      <c r="J31" s="30">
        <f t="shared" si="2"/>
        <v>-36.534402766198795</v>
      </c>
      <c r="K31" s="31">
        <f t="shared" si="3"/>
        <v>-86.28054794520548</v>
      </c>
      <c r="L31" s="84">
        <v>2170552</v>
      </c>
      <c r="M31" s="85">
        <v>-16585055</v>
      </c>
      <c r="N31" s="32">
        <f t="shared" si="4"/>
        <v>-538.6193926706202</v>
      </c>
      <c r="O31" s="31">
        <f t="shared" si="5"/>
        <v>189.8842059914785</v>
      </c>
      <c r="P31" s="6"/>
      <c r="Q31" s="33"/>
    </row>
    <row r="32" spans="1:17" ht="12.75">
      <c r="A32" s="7"/>
      <c r="B32" s="29" t="s">
        <v>36</v>
      </c>
      <c r="C32" s="63">
        <v>9974434</v>
      </c>
      <c r="D32" s="64">
        <v>23869075</v>
      </c>
      <c r="E32" s="65">
        <f t="shared" si="0"/>
        <v>13894641</v>
      </c>
      <c r="F32" s="63">
        <v>234180</v>
      </c>
      <c r="G32" s="64">
        <v>15141525</v>
      </c>
      <c r="H32" s="65">
        <f t="shared" si="1"/>
        <v>14907345</v>
      </c>
      <c r="I32" s="65">
        <v>15721056</v>
      </c>
      <c r="J32" s="30">
        <f t="shared" si="2"/>
        <v>139.30255090163513</v>
      </c>
      <c r="K32" s="31">
        <f t="shared" si="3"/>
        <v>6365.763515244684</v>
      </c>
      <c r="L32" s="84">
        <v>2170552</v>
      </c>
      <c r="M32" s="85">
        <v>-16585055</v>
      </c>
      <c r="N32" s="32">
        <f t="shared" si="4"/>
        <v>640.1431985964861</v>
      </c>
      <c r="O32" s="31">
        <f t="shared" si="5"/>
        <v>-89.88420599147847</v>
      </c>
      <c r="P32" s="6"/>
      <c r="Q32" s="33"/>
    </row>
    <row r="33" spans="1:17" ht="17.25" thickBot="1">
      <c r="A33" s="7"/>
      <c r="B33" s="57" t="s">
        <v>37</v>
      </c>
      <c r="C33" s="81">
        <v>42007523</v>
      </c>
      <c r="D33" s="82">
        <v>44178075</v>
      </c>
      <c r="E33" s="83">
        <f t="shared" si="0"/>
        <v>2170552</v>
      </c>
      <c r="F33" s="81">
        <v>36734180</v>
      </c>
      <c r="G33" s="82">
        <v>20149125</v>
      </c>
      <c r="H33" s="83">
        <f t="shared" si="1"/>
        <v>-16585055</v>
      </c>
      <c r="I33" s="83">
        <v>20928960</v>
      </c>
      <c r="J33" s="58">
        <f t="shared" si="2"/>
        <v>5.16705543433256</v>
      </c>
      <c r="K33" s="59">
        <f t="shared" si="3"/>
        <v>-45.148836859840074</v>
      </c>
      <c r="L33" s="96">
        <v>2170552</v>
      </c>
      <c r="M33" s="97">
        <v>-16585055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38814539</v>
      </c>
      <c r="D8" s="64">
        <v>0</v>
      </c>
      <c r="E8" s="65">
        <f>($D8-$C8)</f>
        <v>-38814539</v>
      </c>
      <c r="F8" s="63">
        <v>40949339</v>
      </c>
      <c r="G8" s="64">
        <v>0</v>
      </c>
      <c r="H8" s="65">
        <f>($G8-$F8)</f>
        <v>-40949339</v>
      </c>
      <c r="I8" s="65">
        <v>0</v>
      </c>
      <c r="J8" s="30">
        <f>IF($C8=0,0,($E8/$C8)*100)</f>
        <v>-100</v>
      </c>
      <c r="K8" s="31">
        <f>IF($F8=0,0,($H8/$F8)*100)</f>
        <v>-100</v>
      </c>
      <c r="L8" s="84">
        <v>-245294185</v>
      </c>
      <c r="M8" s="85">
        <v>-262439017</v>
      </c>
      <c r="N8" s="32">
        <f>IF($L8=0,0,($E8/$L8)*100)</f>
        <v>15.823668628752857</v>
      </c>
      <c r="O8" s="31">
        <f>IF($M8=0,0,($H8/$M8)*100)</f>
        <v>15.603373106674912</v>
      </c>
      <c r="P8" s="6"/>
      <c r="Q8" s="33"/>
    </row>
    <row r="9" spans="1:17" ht="12.75">
      <c r="A9" s="3"/>
      <c r="B9" s="29" t="s">
        <v>16</v>
      </c>
      <c r="C9" s="63">
        <v>50495724</v>
      </c>
      <c r="D9" s="64">
        <v>0</v>
      </c>
      <c r="E9" s="65">
        <f>($D9-$C9)</f>
        <v>-50495724</v>
      </c>
      <c r="F9" s="63">
        <v>53272990</v>
      </c>
      <c r="G9" s="64">
        <v>0</v>
      </c>
      <c r="H9" s="65">
        <f>($G9-$F9)</f>
        <v>-53272990</v>
      </c>
      <c r="I9" s="65">
        <v>0</v>
      </c>
      <c r="J9" s="30">
        <f>IF($C9=0,0,($E9/$C9)*100)</f>
        <v>-100</v>
      </c>
      <c r="K9" s="31">
        <f>IF($F9=0,0,($H9/$F9)*100)</f>
        <v>-100</v>
      </c>
      <c r="L9" s="84">
        <v>-245294185</v>
      </c>
      <c r="M9" s="85">
        <v>-262439017</v>
      </c>
      <c r="N9" s="32">
        <f>IF($L9=0,0,($E9/$L9)*100)</f>
        <v>20.58578111013924</v>
      </c>
      <c r="O9" s="31">
        <f>IF($M9=0,0,($H9/$M9)*100)</f>
        <v>20.299188211027325</v>
      </c>
      <c r="P9" s="6"/>
      <c r="Q9" s="33"/>
    </row>
    <row r="10" spans="1:17" ht="12.75">
      <c r="A10" s="3"/>
      <c r="B10" s="29" t="s">
        <v>17</v>
      </c>
      <c r="C10" s="63">
        <v>155983922</v>
      </c>
      <c r="D10" s="64">
        <v>0</v>
      </c>
      <c r="E10" s="65">
        <f aca="true" t="shared" si="0" ref="E10:E33">($D10-$C10)</f>
        <v>-155983922</v>
      </c>
      <c r="F10" s="63">
        <v>168216688</v>
      </c>
      <c r="G10" s="64">
        <v>0</v>
      </c>
      <c r="H10" s="65">
        <f aca="true" t="shared" si="1" ref="H10:H33">($G10-$F10)</f>
        <v>-168216688</v>
      </c>
      <c r="I10" s="65">
        <v>0</v>
      </c>
      <c r="J10" s="30">
        <f aca="true" t="shared" si="2" ref="J10:J33">IF($C10=0,0,($E10/$C10)*100)</f>
        <v>-100</v>
      </c>
      <c r="K10" s="31">
        <f aca="true" t="shared" si="3" ref="K10:K33">IF($F10=0,0,($H10/$F10)*100)</f>
        <v>-100</v>
      </c>
      <c r="L10" s="84">
        <v>-245294185</v>
      </c>
      <c r="M10" s="85">
        <v>-262439017</v>
      </c>
      <c r="N10" s="32">
        <f aca="true" t="shared" si="4" ref="N10:N33">IF($L10=0,0,($E10/$L10)*100)</f>
        <v>63.5905502611079</v>
      </c>
      <c r="O10" s="31">
        <f aca="true" t="shared" si="5" ref="O10:O33">IF($M10=0,0,($H10/$M10)*100)</f>
        <v>64.09743868229776</v>
      </c>
      <c r="P10" s="6"/>
      <c r="Q10" s="33"/>
    </row>
    <row r="11" spans="1:17" ht="16.5">
      <c r="A11" s="7"/>
      <c r="B11" s="34" t="s">
        <v>18</v>
      </c>
      <c r="C11" s="66">
        <v>245294185</v>
      </c>
      <c r="D11" s="67">
        <v>0</v>
      </c>
      <c r="E11" s="68">
        <f t="shared" si="0"/>
        <v>-245294185</v>
      </c>
      <c r="F11" s="66">
        <v>262439017</v>
      </c>
      <c r="G11" s="67">
        <v>0</v>
      </c>
      <c r="H11" s="68">
        <f t="shared" si="1"/>
        <v>-262439017</v>
      </c>
      <c r="I11" s="68">
        <v>0</v>
      </c>
      <c r="J11" s="35">
        <f t="shared" si="2"/>
        <v>-100</v>
      </c>
      <c r="K11" s="36">
        <f t="shared" si="3"/>
        <v>-100</v>
      </c>
      <c r="L11" s="86">
        <v>-245294185</v>
      </c>
      <c r="M11" s="87">
        <v>-262439017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76403471</v>
      </c>
      <c r="D13" s="64">
        <v>0</v>
      </c>
      <c r="E13" s="65">
        <f t="shared" si="0"/>
        <v>-76403471</v>
      </c>
      <c r="F13" s="63">
        <v>80066981</v>
      </c>
      <c r="G13" s="64">
        <v>0</v>
      </c>
      <c r="H13" s="65">
        <f t="shared" si="1"/>
        <v>-80066981</v>
      </c>
      <c r="I13" s="65">
        <v>0</v>
      </c>
      <c r="J13" s="30">
        <f t="shared" si="2"/>
        <v>-100</v>
      </c>
      <c r="K13" s="31">
        <f t="shared" si="3"/>
        <v>-100</v>
      </c>
      <c r="L13" s="84">
        <v>-269647130</v>
      </c>
      <c r="M13" s="85">
        <v>-281020647</v>
      </c>
      <c r="N13" s="32">
        <f t="shared" si="4"/>
        <v>28.33461309230326</v>
      </c>
      <c r="O13" s="31">
        <f t="shared" si="5"/>
        <v>28.49149407872511</v>
      </c>
      <c r="P13" s="6"/>
      <c r="Q13" s="33"/>
    </row>
    <row r="14" spans="1:17" ht="12.75">
      <c r="A14" s="3"/>
      <c r="B14" s="29" t="s">
        <v>21</v>
      </c>
      <c r="C14" s="63">
        <v>16555446</v>
      </c>
      <c r="D14" s="64">
        <v>0</v>
      </c>
      <c r="E14" s="65">
        <f t="shared" si="0"/>
        <v>-16555446</v>
      </c>
      <c r="F14" s="63">
        <v>17465996</v>
      </c>
      <c r="G14" s="64">
        <v>0</v>
      </c>
      <c r="H14" s="65">
        <f t="shared" si="1"/>
        <v>-17465996</v>
      </c>
      <c r="I14" s="65">
        <v>0</v>
      </c>
      <c r="J14" s="30">
        <f t="shared" si="2"/>
        <v>-100</v>
      </c>
      <c r="K14" s="31">
        <f t="shared" si="3"/>
        <v>-100</v>
      </c>
      <c r="L14" s="84">
        <v>-269647130</v>
      </c>
      <c r="M14" s="85">
        <v>-281020647</v>
      </c>
      <c r="N14" s="32">
        <f t="shared" si="4"/>
        <v>6.139670761561601</v>
      </c>
      <c r="O14" s="31">
        <f t="shared" si="5"/>
        <v>6.215200266050203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-269647130</v>
      </c>
      <c r="M15" s="85">
        <v>-281020647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30368119</v>
      </c>
      <c r="D16" s="64">
        <v>0</v>
      </c>
      <c r="E16" s="65">
        <f t="shared" si="0"/>
        <v>-30368119</v>
      </c>
      <c r="F16" s="63">
        <v>32038366</v>
      </c>
      <c r="G16" s="64">
        <v>0</v>
      </c>
      <c r="H16" s="65">
        <f t="shared" si="1"/>
        <v>-32038366</v>
      </c>
      <c r="I16" s="65">
        <v>0</v>
      </c>
      <c r="J16" s="30">
        <f t="shared" si="2"/>
        <v>-100</v>
      </c>
      <c r="K16" s="31">
        <f t="shared" si="3"/>
        <v>-100</v>
      </c>
      <c r="L16" s="84">
        <v>-269647130</v>
      </c>
      <c r="M16" s="85">
        <v>-281020647</v>
      </c>
      <c r="N16" s="32">
        <f t="shared" si="4"/>
        <v>11.262170303833754</v>
      </c>
      <c r="O16" s="31">
        <f t="shared" si="5"/>
        <v>11.400716047742925</v>
      </c>
      <c r="P16" s="6"/>
      <c r="Q16" s="33"/>
    </row>
    <row r="17" spans="1:17" ht="12.75">
      <c r="A17" s="3"/>
      <c r="B17" s="29" t="s">
        <v>23</v>
      </c>
      <c r="C17" s="63">
        <v>146320094</v>
      </c>
      <c r="D17" s="64">
        <v>0</v>
      </c>
      <c r="E17" s="65">
        <f t="shared" si="0"/>
        <v>-146320094</v>
      </c>
      <c r="F17" s="63">
        <v>151449304</v>
      </c>
      <c r="G17" s="64">
        <v>0</v>
      </c>
      <c r="H17" s="65">
        <f t="shared" si="1"/>
        <v>-151449304</v>
      </c>
      <c r="I17" s="65">
        <v>0</v>
      </c>
      <c r="J17" s="42">
        <f t="shared" si="2"/>
        <v>-100</v>
      </c>
      <c r="K17" s="31">
        <f t="shared" si="3"/>
        <v>-100</v>
      </c>
      <c r="L17" s="88">
        <v>-269647130</v>
      </c>
      <c r="M17" s="85">
        <v>-281020647</v>
      </c>
      <c r="N17" s="32">
        <f t="shared" si="4"/>
        <v>54.26354584230138</v>
      </c>
      <c r="O17" s="31">
        <f t="shared" si="5"/>
        <v>53.89258960748175</v>
      </c>
      <c r="P17" s="6"/>
      <c r="Q17" s="33"/>
    </row>
    <row r="18" spans="1:17" ht="16.5">
      <c r="A18" s="3"/>
      <c r="B18" s="34" t="s">
        <v>24</v>
      </c>
      <c r="C18" s="66">
        <v>269647130</v>
      </c>
      <c r="D18" s="67">
        <v>0</v>
      </c>
      <c r="E18" s="68">
        <f t="shared" si="0"/>
        <v>-269647130</v>
      </c>
      <c r="F18" s="66">
        <v>281020647</v>
      </c>
      <c r="G18" s="67">
        <v>0</v>
      </c>
      <c r="H18" s="68">
        <f t="shared" si="1"/>
        <v>-281020647</v>
      </c>
      <c r="I18" s="68">
        <v>0</v>
      </c>
      <c r="J18" s="43">
        <f t="shared" si="2"/>
        <v>-100</v>
      </c>
      <c r="K18" s="36">
        <f t="shared" si="3"/>
        <v>-100</v>
      </c>
      <c r="L18" s="89">
        <v>-269647130</v>
      </c>
      <c r="M18" s="87">
        <v>-281020647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-24352945</v>
      </c>
      <c r="D19" s="73">
        <v>0</v>
      </c>
      <c r="E19" s="74">
        <f t="shared" si="0"/>
        <v>24352945</v>
      </c>
      <c r="F19" s="75">
        <v>-18581630</v>
      </c>
      <c r="G19" s="76">
        <v>0</v>
      </c>
      <c r="H19" s="77">
        <f t="shared" si="1"/>
        <v>18581630</v>
      </c>
      <c r="I19" s="77">
        <v>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-48575010</v>
      </c>
      <c r="M22" s="85">
        <v>-43086615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9687210</v>
      </c>
      <c r="D23" s="64">
        <v>0</v>
      </c>
      <c r="E23" s="65">
        <f t="shared" si="0"/>
        <v>-9687210</v>
      </c>
      <c r="F23" s="63">
        <v>2864015</v>
      </c>
      <c r="G23" s="64">
        <v>0</v>
      </c>
      <c r="H23" s="65">
        <f t="shared" si="1"/>
        <v>-2864015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-48575010</v>
      </c>
      <c r="M23" s="85">
        <v>-43086615</v>
      </c>
      <c r="N23" s="32">
        <f t="shared" si="4"/>
        <v>19.9427853952063</v>
      </c>
      <c r="O23" s="31">
        <f t="shared" si="5"/>
        <v>6.647110709439579</v>
      </c>
      <c r="P23" s="6"/>
      <c r="Q23" s="33"/>
    </row>
    <row r="24" spans="1:17" ht="12.75">
      <c r="A24" s="7"/>
      <c r="B24" s="29" t="s">
        <v>29</v>
      </c>
      <c r="C24" s="63">
        <v>38887800</v>
      </c>
      <c r="D24" s="64">
        <v>0</v>
      </c>
      <c r="E24" s="65">
        <f t="shared" si="0"/>
        <v>-38887800</v>
      </c>
      <c r="F24" s="63">
        <v>40222600</v>
      </c>
      <c r="G24" s="64">
        <v>0</v>
      </c>
      <c r="H24" s="65">
        <f t="shared" si="1"/>
        <v>-40222600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-48575010</v>
      </c>
      <c r="M24" s="85">
        <v>-43086615</v>
      </c>
      <c r="N24" s="32">
        <f t="shared" si="4"/>
        <v>80.0572146047937</v>
      </c>
      <c r="O24" s="31">
        <f t="shared" si="5"/>
        <v>93.35288929056043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-48575010</v>
      </c>
      <c r="M25" s="85">
        <v>-43086615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48575010</v>
      </c>
      <c r="D26" s="67">
        <v>0</v>
      </c>
      <c r="E26" s="68">
        <f t="shared" si="0"/>
        <v>-48575010</v>
      </c>
      <c r="F26" s="66">
        <v>43086615</v>
      </c>
      <c r="G26" s="67">
        <v>0</v>
      </c>
      <c r="H26" s="68">
        <f t="shared" si="1"/>
        <v>-43086615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-48575010</v>
      </c>
      <c r="M26" s="87">
        <v>-43086615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-48575010</v>
      </c>
      <c r="M28" s="85">
        <v>-43086615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12000000</v>
      </c>
      <c r="D29" s="64">
        <v>0</v>
      </c>
      <c r="E29" s="65">
        <f t="shared" si="0"/>
        <v>-12000000</v>
      </c>
      <c r="F29" s="63">
        <v>12000000</v>
      </c>
      <c r="G29" s="64">
        <v>0</v>
      </c>
      <c r="H29" s="65">
        <f t="shared" si="1"/>
        <v>-12000000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-48575010</v>
      </c>
      <c r="M29" s="85">
        <v>-43086615</v>
      </c>
      <c r="N29" s="32">
        <f t="shared" si="4"/>
        <v>24.704060791752795</v>
      </c>
      <c r="O29" s="31">
        <f t="shared" si="5"/>
        <v>27.850876658563223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-48575010</v>
      </c>
      <c r="M30" s="85">
        <v>-43086615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20238729</v>
      </c>
      <c r="D31" s="64">
        <v>0</v>
      </c>
      <c r="E31" s="65">
        <f t="shared" si="0"/>
        <v>-20238729</v>
      </c>
      <c r="F31" s="63">
        <v>28369390</v>
      </c>
      <c r="G31" s="64">
        <v>0</v>
      </c>
      <c r="H31" s="65">
        <f t="shared" si="1"/>
        <v>-28369390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-48575010</v>
      </c>
      <c r="M31" s="85">
        <v>-43086615</v>
      </c>
      <c r="N31" s="32">
        <f t="shared" si="4"/>
        <v>41.664899296984196</v>
      </c>
      <c r="O31" s="31">
        <f t="shared" si="5"/>
        <v>65.84269848072307</v>
      </c>
      <c r="P31" s="6"/>
      <c r="Q31" s="33"/>
    </row>
    <row r="32" spans="1:17" ht="12.75">
      <c r="A32" s="7"/>
      <c r="B32" s="29" t="s">
        <v>36</v>
      </c>
      <c r="C32" s="63">
        <v>16336281</v>
      </c>
      <c r="D32" s="64">
        <v>0</v>
      </c>
      <c r="E32" s="65">
        <f t="shared" si="0"/>
        <v>-16336281</v>
      </c>
      <c r="F32" s="63">
        <v>2717225</v>
      </c>
      <c r="G32" s="64">
        <v>0</v>
      </c>
      <c r="H32" s="65">
        <f t="shared" si="1"/>
        <v>-2717225</v>
      </c>
      <c r="I32" s="65">
        <v>0</v>
      </c>
      <c r="J32" s="30">
        <f t="shared" si="2"/>
        <v>-100</v>
      </c>
      <c r="K32" s="31">
        <f t="shared" si="3"/>
        <v>-100</v>
      </c>
      <c r="L32" s="84">
        <v>-48575010</v>
      </c>
      <c r="M32" s="85">
        <v>-43086615</v>
      </c>
      <c r="N32" s="32">
        <f t="shared" si="4"/>
        <v>33.63103991126301</v>
      </c>
      <c r="O32" s="31">
        <f t="shared" si="5"/>
        <v>6.306424860713704</v>
      </c>
      <c r="P32" s="6"/>
      <c r="Q32" s="33"/>
    </row>
    <row r="33" spans="1:17" ht="17.25" thickBot="1">
      <c r="A33" s="7"/>
      <c r="B33" s="57" t="s">
        <v>37</v>
      </c>
      <c r="C33" s="81">
        <v>48575010</v>
      </c>
      <c r="D33" s="82">
        <v>0</v>
      </c>
      <c r="E33" s="83">
        <f t="shared" si="0"/>
        <v>-48575010</v>
      </c>
      <c r="F33" s="81">
        <v>43086615</v>
      </c>
      <c r="G33" s="82">
        <v>0</v>
      </c>
      <c r="H33" s="83">
        <f t="shared" si="1"/>
        <v>-43086615</v>
      </c>
      <c r="I33" s="83">
        <v>0</v>
      </c>
      <c r="J33" s="58">
        <f t="shared" si="2"/>
        <v>-100</v>
      </c>
      <c r="K33" s="59">
        <f t="shared" si="3"/>
        <v>-100</v>
      </c>
      <c r="L33" s="96">
        <v>-48575010</v>
      </c>
      <c r="M33" s="97">
        <v>-43086615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75572259</v>
      </c>
      <c r="D8" s="64">
        <v>78789499</v>
      </c>
      <c r="E8" s="65">
        <f>($D8-$C8)</f>
        <v>3217240</v>
      </c>
      <c r="F8" s="63">
        <v>79350872</v>
      </c>
      <c r="G8" s="64">
        <v>84304764</v>
      </c>
      <c r="H8" s="65">
        <f>($G8-$F8)</f>
        <v>4953892</v>
      </c>
      <c r="I8" s="65">
        <v>89363050</v>
      </c>
      <c r="J8" s="30">
        <f>IF($C8=0,0,($E8/$C8)*100)</f>
        <v>4.257170610713119</v>
      </c>
      <c r="K8" s="31">
        <f>IF($F8=0,0,($H8/$F8)*100)</f>
        <v>6.243021500759311</v>
      </c>
      <c r="L8" s="84">
        <v>-23254123</v>
      </c>
      <c r="M8" s="85">
        <v>-22820104</v>
      </c>
      <c r="N8" s="32">
        <f>IF($L8=0,0,($E8/$L8)*100)</f>
        <v>-13.8351379667167</v>
      </c>
      <c r="O8" s="31">
        <f>IF($M8=0,0,($H8/$M8)*100)</f>
        <v>-21.708454965849413</v>
      </c>
      <c r="P8" s="6"/>
      <c r="Q8" s="33"/>
    </row>
    <row r="9" spans="1:17" ht="12.75">
      <c r="A9" s="3"/>
      <c r="B9" s="29" t="s">
        <v>16</v>
      </c>
      <c r="C9" s="63">
        <v>269879399</v>
      </c>
      <c r="D9" s="64">
        <v>229846700</v>
      </c>
      <c r="E9" s="65">
        <f>($D9-$C9)</f>
        <v>-40032699</v>
      </c>
      <c r="F9" s="63">
        <v>283540432</v>
      </c>
      <c r="G9" s="64">
        <v>245935969</v>
      </c>
      <c r="H9" s="65">
        <f>($G9-$F9)</f>
        <v>-37604463</v>
      </c>
      <c r="I9" s="65">
        <v>260692127</v>
      </c>
      <c r="J9" s="30">
        <f>IF($C9=0,0,($E9/$C9)*100)</f>
        <v>-14.833551263392284</v>
      </c>
      <c r="K9" s="31">
        <f>IF($F9=0,0,($H9/$F9)*100)</f>
        <v>-13.262469389198081</v>
      </c>
      <c r="L9" s="84">
        <v>-23254123</v>
      </c>
      <c r="M9" s="85">
        <v>-22820104</v>
      </c>
      <c r="N9" s="32">
        <f>IF($L9=0,0,($E9/$L9)*100)</f>
        <v>172.1531231257356</v>
      </c>
      <c r="O9" s="31">
        <f>IF($M9=0,0,($H9/$M9)*100)</f>
        <v>164.7865539964235</v>
      </c>
      <c r="P9" s="6"/>
      <c r="Q9" s="33"/>
    </row>
    <row r="10" spans="1:17" ht="12.75">
      <c r="A10" s="3"/>
      <c r="B10" s="29" t="s">
        <v>17</v>
      </c>
      <c r="C10" s="63">
        <v>197258342</v>
      </c>
      <c r="D10" s="64">
        <v>210819678</v>
      </c>
      <c r="E10" s="65">
        <f aca="true" t="shared" si="0" ref="E10:E33">($D10-$C10)</f>
        <v>13561336</v>
      </c>
      <c r="F10" s="63">
        <v>213053696</v>
      </c>
      <c r="G10" s="64">
        <v>222884163</v>
      </c>
      <c r="H10" s="65">
        <f aca="true" t="shared" si="1" ref="H10:H33">($G10-$F10)</f>
        <v>9830467</v>
      </c>
      <c r="I10" s="65">
        <v>238240308</v>
      </c>
      <c r="J10" s="30">
        <f aca="true" t="shared" si="2" ref="J10:J33">IF($C10=0,0,($E10/$C10)*100)</f>
        <v>6.874911277516466</v>
      </c>
      <c r="K10" s="31">
        <f aca="true" t="shared" si="3" ref="K10:K33">IF($F10=0,0,($H10/$F10)*100)</f>
        <v>4.614079541713278</v>
      </c>
      <c r="L10" s="84">
        <v>-23254123</v>
      </c>
      <c r="M10" s="85">
        <v>-22820104</v>
      </c>
      <c r="N10" s="32">
        <f aca="true" t="shared" si="4" ref="N10:N33">IF($L10=0,0,($E10/$L10)*100)</f>
        <v>-58.31798515901889</v>
      </c>
      <c r="O10" s="31">
        <f aca="true" t="shared" si="5" ref="O10:O33">IF($M10=0,0,($H10/$M10)*100)</f>
        <v>-43.078099030574094</v>
      </c>
      <c r="P10" s="6"/>
      <c r="Q10" s="33"/>
    </row>
    <row r="11" spans="1:17" ht="16.5">
      <c r="A11" s="7"/>
      <c r="B11" s="34" t="s">
        <v>18</v>
      </c>
      <c r="C11" s="66">
        <v>542710000</v>
      </c>
      <c r="D11" s="67">
        <v>519455877</v>
      </c>
      <c r="E11" s="68">
        <f t="shared" si="0"/>
        <v>-23254123</v>
      </c>
      <c r="F11" s="66">
        <v>575945000</v>
      </c>
      <c r="G11" s="67">
        <v>553124896</v>
      </c>
      <c r="H11" s="68">
        <f t="shared" si="1"/>
        <v>-22820104</v>
      </c>
      <c r="I11" s="68">
        <v>588295485</v>
      </c>
      <c r="J11" s="35">
        <f t="shared" si="2"/>
        <v>-4.284815647399164</v>
      </c>
      <c r="K11" s="36">
        <f t="shared" si="3"/>
        <v>-3.962201946366407</v>
      </c>
      <c r="L11" s="86">
        <v>-23254123</v>
      </c>
      <c r="M11" s="87">
        <v>-22820104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15669000</v>
      </c>
      <c r="D13" s="64">
        <v>152728230</v>
      </c>
      <c r="E13" s="65">
        <f t="shared" si="0"/>
        <v>137059230</v>
      </c>
      <c r="F13" s="63">
        <v>164230000</v>
      </c>
      <c r="G13" s="64">
        <v>163419209</v>
      </c>
      <c r="H13" s="65">
        <f t="shared" si="1"/>
        <v>-810791</v>
      </c>
      <c r="I13" s="65">
        <v>173224353</v>
      </c>
      <c r="J13" s="30">
        <f t="shared" si="2"/>
        <v>874.7158721041548</v>
      </c>
      <c r="K13" s="31">
        <f t="shared" si="3"/>
        <v>-0.4936923826341107</v>
      </c>
      <c r="L13" s="84">
        <v>15830627</v>
      </c>
      <c r="M13" s="85">
        <v>24844523</v>
      </c>
      <c r="N13" s="32">
        <f t="shared" si="4"/>
        <v>865.7852275844791</v>
      </c>
      <c r="O13" s="31">
        <f t="shared" si="5"/>
        <v>-3.263459717057156</v>
      </c>
      <c r="P13" s="6"/>
      <c r="Q13" s="33"/>
    </row>
    <row r="14" spans="1:17" ht="12.75">
      <c r="A14" s="3"/>
      <c r="B14" s="29" t="s">
        <v>21</v>
      </c>
      <c r="C14" s="63">
        <v>7683212</v>
      </c>
      <c r="D14" s="64">
        <v>7881443</v>
      </c>
      <c r="E14" s="65">
        <f t="shared" si="0"/>
        <v>198231</v>
      </c>
      <c r="F14" s="63">
        <v>8105788</v>
      </c>
      <c r="G14" s="64">
        <v>8433144</v>
      </c>
      <c r="H14" s="65">
        <f t="shared" si="1"/>
        <v>327356</v>
      </c>
      <c r="I14" s="65">
        <v>8939133</v>
      </c>
      <c r="J14" s="30">
        <f t="shared" si="2"/>
        <v>2.5800537587665158</v>
      </c>
      <c r="K14" s="31">
        <f t="shared" si="3"/>
        <v>4.03854628322379</v>
      </c>
      <c r="L14" s="84">
        <v>15830627</v>
      </c>
      <c r="M14" s="85">
        <v>24844523</v>
      </c>
      <c r="N14" s="32">
        <f t="shared" si="4"/>
        <v>1.2521992969703601</v>
      </c>
      <c r="O14" s="31">
        <f t="shared" si="5"/>
        <v>1.3176183740778602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15830627</v>
      </c>
      <c r="M15" s="85">
        <v>24844523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172000000</v>
      </c>
      <c r="E16" s="65">
        <f t="shared" si="0"/>
        <v>172000000</v>
      </c>
      <c r="F16" s="63">
        <v>0</v>
      </c>
      <c r="G16" s="64">
        <v>184040000</v>
      </c>
      <c r="H16" s="65">
        <f t="shared" si="1"/>
        <v>184040000</v>
      </c>
      <c r="I16" s="65">
        <v>195082400</v>
      </c>
      <c r="J16" s="30">
        <f t="shared" si="2"/>
        <v>0</v>
      </c>
      <c r="K16" s="31">
        <f t="shared" si="3"/>
        <v>0</v>
      </c>
      <c r="L16" s="84">
        <v>15830627</v>
      </c>
      <c r="M16" s="85">
        <v>24844523</v>
      </c>
      <c r="N16" s="32">
        <f t="shared" si="4"/>
        <v>1086.5015011723792</v>
      </c>
      <c r="O16" s="31">
        <f t="shared" si="5"/>
        <v>740.7668885411887</v>
      </c>
      <c r="P16" s="6"/>
      <c r="Q16" s="33"/>
    </row>
    <row r="17" spans="1:17" ht="12.75">
      <c r="A17" s="3"/>
      <c r="B17" s="29" t="s">
        <v>23</v>
      </c>
      <c r="C17" s="63">
        <v>513252788</v>
      </c>
      <c r="D17" s="64">
        <v>219825954</v>
      </c>
      <c r="E17" s="65">
        <f t="shared" si="0"/>
        <v>-293426834</v>
      </c>
      <c r="F17" s="63">
        <v>390941212</v>
      </c>
      <c r="G17" s="64">
        <v>232229170</v>
      </c>
      <c r="H17" s="65">
        <f t="shared" si="1"/>
        <v>-158712042</v>
      </c>
      <c r="I17" s="65">
        <v>244623717</v>
      </c>
      <c r="J17" s="42">
        <f t="shared" si="2"/>
        <v>-57.170041909251154</v>
      </c>
      <c r="K17" s="31">
        <f t="shared" si="3"/>
        <v>-40.59741903086953</v>
      </c>
      <c r="L17" s="88">
        <v>15830627</v>
      </c>
      <c r="M17" s="85">
        <v>24844523</v>
      </c>
      <c r="N17" s="32">
        <f t="shared" si="4"/>
        <v>-1853.538928053829</v>
      </c>
      <c r="O17" s="31">
        <f t="shared" si="5"/>
        <v>-638.8210471982094</v>
      </c>
      <c r="P17" s="6"/>
      <c r="Q17" s="33"/>
    </row>
    <row r="18" spans="1:17" ht="16.5">
      <c r="A18" s="3"/>
      <c r="B18" s="34" t="s">
        <v>24</v>
      </c>
      <c r="C18" s="66">
        <v>536605000</v>
      </c>
      <c r="D18" s="67">
        <v>552435627</v>
      </c>
      <c r="E18" s="68">
        <f t="shared" si="0"/>
        <v>15830627</v>
      </c>
      <c r="F18" s="66">
        <v>563277000</v>
      </c>
      <c r="G18" s="67">
        <v>588121523</v>
      </c>
      <c r="H18" s="68">
        <f t="shared" si="1"/>
        <v>24844523</v>
      </c>
      <c r="I18" s="68">
        <v>621869603</v>
      </c>
      <c r="J18" s="43">
        <f t="shared" si="2"/>
        <v>2.9501452651391618</v>
      </c>
      <c r="K18" s="36">
        <f t="shared" si="3"/>
        <v>4.4107114261722025</v>
      </c>
      <c r="L18" s="89">
        <v>15830627</v>
      </c>
      <c r="M18" s="87">
        <v>24844523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6105000</v>
      </c>
      <c r="D19" s="73">
        <v>-32979750</v>
      </c>
      <c r="E19" s="74">
        <f t="shared" si="0"/>
        <v>-39084750</v>
      </c>
      <c r="F19" s="75">
        <v>12668000</v>
      </c>
      <c r="G19" s="76">
        <v>-34996627</v>
      </c>
      <c r="H19" s="77">
        <f t="shared" si="1"/>
        <v>-47664627</v>
      </c>
      <c r="I19" s="77">
        <v>-33574118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-6950480</v>
      </c>
      <c r="M22" s="85">
        <v>-7301750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5094000</v>
      </c>
      <c r="D23" s="64">
        <v>0</v>
      </c>
      <c r="E23" s="65">
        <f t="shared" si="0"/>
        <v>-5094000</v>
      </c>
      <c r="F23" s="63">
        <v>5348000</v>
      </c>
      <c r="G23" s="64">
        <v>0</v>
      </c>
      <c r="H23" s="65">
        <f t="shared" si="1"/>
        <v>-5348000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-6950480</v>
      </c>
      <c r="M23" s="85">
        <v>-7301750</v>
      </c>
      <c r="N23" s="32">
        <f t="shared" si="4"/>
        <v>73.28990228013029</v>
      </c>
      <c r="O23" s="31">
        <f t="shared" si="5"/>
        <v>73.24271578731127</v>
      </c>
      <c r="P23" s="6"/>
      <c r="Q23" s="33"/>
    </row>
    <row r="24" spans="1:17" ht="12.75">
      <c r="A24" s="7"/>
      <c r="B24" s="29" t="s">
        <v>29</v>
      </c>
      <c r="C24" s="63">
        <v>37135000</v>
      </c>
      <c r="D24" s="64">
        <v>35278520</v>
      </c>
      <c r="E24" s="65">
        <f t="shared" si="0"/>
        <v>-1856480</v>
      </c>
      <c r="F24" s="63">
        <v>39075000</v>
      </c>
      <c r="G24" s="64">
        <v>37121250</v>
      </c>
      <c r="H24" s="65">
        <f t="shared" si="1"/>
        <v>-1953750</v>
      </c>
      <c r="I24" s="65">
        <v>39771750</v>
      </c>
      <c r="J24" s="30">
        <f t="shared" si="2"/>
        <v>-4.999272923118352</v>
      </c>
      <c r="K24" s="31">
        <f t="shared" si="3"/>
        <v>-5</v>
      </c>
      <c r="L24" s="84">
        <v>-6950480</v>
      </c>
      <c r="M24" s="85">
        <v>-7301750</v>
      </c>
      <c r="N24" s="32">
        <f t="shared" si="4"/>
        <v>26.710097719869708</v>
      </c>
      <c r="O24" s="31">
        <f t="shared" si="5"/>
        <v>26.757284212688738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-6950480</v>
      </c>
      <c r="M25" s="85">
        <v>-7301750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42229000</v>
      </c>
      <c r="D26" s="67">
        <v>35278520</v>
      </c>
      <c r="E26" s="68">
        <f t="shared" si="0"/>
        <v>-6950480</v>
      </c>
      <c r="F26" s="66">
        <v>44423000</v>
      </c>
      <c r="G26" s="67">
        <v>37121250</v>
      </c>
      <c r="H26" s="68">
        <f t="shared" si="1"/>
        <v>-7301750</v>
      </c>
      <c r="I26" s="68">
        <v>39771750</v>
      </c>
      <c r="J26" s="43">
        <f t="shared" si="2"/>
        <v>-16.459021051883777</v>
      </c>
      <c r="K26" s="36">
        <f t="shared" si="3"/>
        <v>-16.43686828894942</v>
      </c>
      <c r="L26" s="89">
        <v>-6950480</v>
      </c>
      <c r="M26" s="87">
        <v>-7301750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263000</v>
      </c>
      <c r="D28" s="64">
        <v>0</v>
      </c>
      <c r="E28" s="65">
        <f t="shared" si="0"/>
        <v>-263000</v>
      </c>
      <c r="F28" s="63">
        <v>276000</v>
      </c>
      <c r="G28" s="64">
        <v>0</v>
      </c>
      <c r="H28" s="65">
        <f t="shared" si="1"/>
        <v>-276000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-6950480</v>
      </c>
      <c r="M28" s="85">
        <v>-7301750</v>
      </c>
      <c r="N28" s="32">
        <f t="shared" si="4"/>
        <v>3.783911326987489</v>
      </c>
      <c r="O28" s="31">
        <f t="shared" si="5"/>
        <v>3.779915773615914</v>
      </c>
      <c r="P28" s="6"/>
      <c r="Q28" s="33"/>
    </row>
    <row r="29" spans="1:17" ht="12.75">
      <c r="A29" s="7"/>
      <c r="B29" s="29" t="s">
        <v>33</v>
      </c>
      <c r="C29" s="63">
        <v>3150000</v>
      </c>
      <c r="D29" s="64">
        <v>0</v>
      </c>
      <c r="E29" s="65">
        <f t="shared" si="0"/>
        <v>-3150000</v>
      </c>
      <c r="F29" s="63">
        <v>3308000</v>
      </c>
      <c r="G29" s="64">
        <v>0</v>
      </c>
      <c r="H29" s="65">
        <f t="shared" si="1"/>
        <v>-3308000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-6950480</v>
      </c>
      <c r="M29" s="85">
        <v>-7301750</v>
      </c>
      <c r="N29" s="32">
        <f t="shared" si="4"/>
        <v>45.32061095061061</v>
      </c>
      <c r="O29" s="31">
        <f t="shared" si="5"/>
        <v>45.30420789536755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-6950480</v>
      </c>
      <c r="M30" s="85">
        <v>-7301750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37135000</v>
      </c>
      <c r="D31" s="64">
        <v>22849870</v>
      </c>
      <c r="E31" s="65">
        <f t="shared" si="0"/>
        <v>-14285130</v>
      </c>
      <c r="F31" s="63">
        <v>39075000</v>
      </c>
      <c r="G31" s="64">
        <v>37121250</v>
      </c>
      <c r="H31" s="65">
        <f t="shared" si="1"/>
        <v>-1953750</v>
      </c>
      <c r="I31" s="65">
        <v>39771750</v>
      </c>
      <c r="J31" s="30">
        <f t="shared" si="2"/>
        <v>-38.46810286791437</v>
      </c>
      <c r="K31" s="31">
        <f t="shared" si="3"/>
        <v>-5</v>
      </c>
      <c r="L31" s="84">
        <v>-6950480</v>
      </c>
      <c r="M31" s="85">
        <v>-7301750</v>
      </c>
      <c r="N31" s="32">
        <f t="shared" si="4"/>
        <v>205.52724416155434</v>
      </c>
      <c r="O31" s="31">
        <f t="shared" si="5"/>
        <v>26.757284212688738</v>
      </c>
      <c r="P31" s="6"/>
      <c r="Q31" s="33"/>
    </row>
    <row r="32" spans="1:17" ht="12.75">
      <c r="A32" s="7"/>
      <c r="B32" s="29" t="s">
        <v>36</v>
      </c>
      <c r="C32" s="63">
        <v>1681000</v>
      </c>
      <c r="D32" s="64">
        <v>12428650</v>
      </c>
      <c r="E32" s="65">
        <f t="shared" si="0"/>
        <v>10747650</v>
      </c>
      <c r="F32" s="63">
        <v>1764000</v>
      </c>
      <c r="G32" s="64">
        <v>0</v>
      </c>
      <c r="H32" s="65">
        <f t="shared" si="1"/>
        <v>-1764000</v>
      </c>
      <c r="I32" s="65">
        <v>0</v>
      </c>
      <c r="J32" s="30">
        <f t="shared" si="2"/>
        <v>639.3604997025581</v>
      </c>
      <c r="K32" s="31">
        <f t="shared" si="3"/>
        <v>-100</v>
      </c>
      <c r="L32" s="84">
        <v>-6950480</v>
      </c>
      <c r="M32" s="85">
        <v>-7301750</v>
      </c>
      <c r="N32" s="32">
        <f t="shared" si="4"/>
        <v>-154.6317664391524</v>
      </c>
      <c r="O32" s="31">
        <f t="shared" si="5"/>
        <v>24.1585921183278</v>
      </c>
      <c r="P32" s="6"/>
      <c r="Q32" s="33"/>
    </row>
    <row r="33" spans="1:17" ht="17.25" thickBot="1">
      <c r="A33" s="7"/>
      <c r="B33" s="57" t="s">
        <v>37</v>
      </c>
      <c r="C33" s="81">
        <v>42229000</v>
      </c>
      <c r="D33" s="82">
        <v>35278520</v>
      </c>
      <c r="E33" s="83">
        <f t="shared" si="0"/>
        <v>-6950480</v>
      </c>
      <c r="F33" s="81">
        <v>44423000</v>
      </c>
      <c r="G33" s="82">
        <v>37121250</v>
      </c>
      <c r="H33" s="83">
        <f t="shared" si="1"/>
        <v>-7301750</v>
      </c>
      <c r="I33" s="83">
        <v>39771750</v>
      </c>
      <c r="J33" s="58">
        <f t="shared" si="2"/>
        <v>-16.459021051883777</v>
      </c>
      <c r="K33" s="59">
        <f t="shared" si="3"/>
        <v>-16.43686828894942</v>
      </c>
      <c r="L33" s="96">
        <v>-6950480</v>
      </c>
      <c r="M33" s="97">
        <v>-7301750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24190857</v>
      </c>
      <c r="D8" s="64">
        <v>25536880</v>
      </c>
      <c r="E8" s="65">
        <f>($D8-$C8)</f>
        <v>1346023</v>
      </c>
      <c r="F8" s="63">
        <v>25448781</v>
      </c>
      <c r="G8" s="64">
        <v>26864795</v>
      </c>
      <c r="H8" s="65">
        <f>($G8-$F8)</f>
        <v>1416014</v>
      </c>
      <c r="I8" s="65">
        <v>28261765</v>
      </c>
      <c r="J8" s="30">
        <f>IF($C8=0,0,($E8/$C8)*100)</f>
        <v>5.564180715052799</v>
      </c>
      <c r="K8" s="31">
        <f>IF($F8=0,0,($H8/$F8)*100)</f>
        <v>5.564172209270063</v>
      </c>
      <c r="L8" s="84">
        <v>10366241</v>
      </c>
      <c r="M8" s="85">
        <v>6410716</v>
      </c>
      <c r="N8" s="32">
        <f>IF($L8=0,0,($E8/$L8)*100)</f>
        <v>12.984677859602145</v>
      </c>
      <c r="O8" s="31">
        <f>IF($M8=0,0,($H8/$M8)*100)</f>
        <v>22.088234761920507</v>
      </c>
      <c r="P8" s="6"/>
      <c r="Q8" s="33"/>
    </row>
    <row r="9" spans="1:17" ht="12.75">
      <c r="A9" s="3"/>
      <c r="B9" s="29" t="s">
        <v>16</v>
      </c>
      <c r="C9" s="63">
        <v>2139563</v>
      </c>
      <c r="D9" s="64">
        <v>2123415</v>
      </c>
      <c r="E9" s="65">
        <f>($D9-$C9)</f>
        <v>-16148</v>
      </c>
      <c r="F9" s="63">
        <v>2267937</v>
      </c>
      <c r="G9" s="64">
        <v>2233833</v>
      </c>
      <c r="H9" s="65">
        <f>($G9-$F9)</f>
        <v>-34104</v>
      </c>
      <c r="I9" s="65">
        <v>2349992</v>
      </c>
      <c r="J9" s="30">
        <f>IF($C9=0,0,($E9/$C9)*100)</f>
        <v>-0.7547335600774551</v>
      </c>
      <c r="K9" s="31">
        <f>IF($F9=0,0,($H9/$F9)*100)</f>
        <v>-1.5037454744113263</v>
      </c>
      <c r="L9" s="84">
        <v>10366241</v>
      </c>
      <c r="M9" s="85">
        <v>6410716</v>
      </c>
      <c r="N9" s="32">
        <f>IF($L9=0,0,($E9/$L9)*100)</f>
        <v>-0.15577488503306067</v>
      </c>
      <c r="O9" s="31">
        <f>IF($M9=0,0,($H9/$M9)*100)</f>
        <v>-0.531984258856577</v>
      </c>
      <c r="P9" s="6"/>
      <c r="Q9" s="33"/>
    </row>
    <row r="10" spans="1:17" ht="12.75">
      <c r="A10" s="3"/>
      <c r="B10" s="29" t="s">
        <v>17</v>
      </c>
      <c r="C10" s="63">
        <v>161233586</v>
      </c>
      <c r="D10" s="64">
        <v>170269952</v>
      </c>
      <c r="E10" s="65">
        <f aca="true" t="shared" si="0" ref="E10:E33">($D10-$C10)</f>
        <v>9036366</v>
      </c>
      <c r="F10" s="63">
        <v>172693221</v>
      </c>
      <c r="G10" s="64">
        <v>177722027</v>
      </c>
      <c r="H10" s="65">
        <f aca="true" t="shared" si="1" ref="H10:H33">($G10-$F10)</f>
        <v>5028806</v>
      </c>
      <c r="I10" s="65">
        <v>188275457</v>
      </c>
      <c r="J10" s="30">
        <f aca="true" t="shared" si="2" ref="J10:J33">IF($C10=0,0,($E10/$C10)*100)</f>
        <v>5.604518403504342</v>
      </c>
      <c r="K10" s="31">
        <f aca="true" t="shared" si="3" ref="K10:K33">IF($F10=0,0,($H10/$F10)*100)</f>
        <v>2.91198807392677</v>
      </c>
      <c r="L10" s="84">
        <v>10366241</v>
      </c>
      <c r="M10" s="85">
        <v>6410716</v>
      </c>
      <c r="N10" s="32">
        <f aca="true" t="shared" si="4" ref="N10:N33">IF($L10=0,0,($E10/$L10)*100)</f>
        <v>87.17109702543091</v>
      </c>
      <c r="O10" s="31">
        <f aca="true" t="shared" si="5" ref="O10:O33">IF($M10=0,0,($H10/$M10)*100)</f>
        <v>78.44374949693606</v>
      </c>
      <c r="P10" s="6"/>
      <c r="Q10" s="33"/>
    </row>
    <row r="11" spans="1:17" ht="16.5">
      <c r="A11" s="7"/>
      <c r="B11" s="34" t="s">
        <v>18</v>
      </c>
      <c r="C11" s="66">
        <v>187564006</v>
      </c>
      <c r="D11" s="67">
        <v>197930247</v>
      </c>
      <c r="E11" s="68">
        <f t="shared" si="0"/>
        <v>10366241</v>
      </c>
      <c r="F11" s="66">
        <v>200409939</v>
      </c>
      <c r="G11" s="67">
        <v>206820655</v>
      </c>
      <c r="H11" s="68">
        <f t="shared" si="1"/>
        <v>6410716</v>
      </c>
      <c r="I11" s="68">
        <v>218887214</v>
      </c>
      <c r="J11" s="35">
        <f t="shared" si="2"/>
        <v>5.526775217202387</v>
      </c>
      <c r="K11" s="36">
        <f t="shared" si="3"/>
        <v>3.1988014326974077</v>
      </c>
      <c r="L11" s="86">
        <v>10366241</v>
      </c>
      <c r="M11" s="87">
        <v>6410716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89131000</v>
      </c>
      <c r="D13" s="64">
        <v>89490742</v>
      </c>
      <c r="E13" s="65">
        <f t="shared" si="0"/>
        <v>359742</v>
      </c>
      <c r="F13" s="63">
        <v>95459000</v>
      </c>
      <c r="G13" s="64">
        <v>96261038</v>
      </c>
      <c r="H13" s="65">
        <f t="shared" si="1"/>
        <v>802038</v>
      </c>
      <c r="I13" s="65">
        <v>103166523</v>
      </c>
      <c r="J13" s="30">
        <f t="shared" si="2"/>
        <v>0.40361041612906845</v>
      </c>
      <c r="K13" s="31">
        <f t="shared" si="3"/>
        <v>0.8401910767973685</v>
      </c>
      <c r="L13" s="84">
        <v>14354317</v>
      </c>
      <c r="M13" s="85">
        <v>16032427</v>
      </c>
      <c r="N13" s="32">
        <f t="shared" si="4"/>
        <v>2.5061589485588205</v>
      </c>
      <c r="O13" s="31">
        <f t="shared" si="5"/>
        <v>5.002598795553537</v>
      </c>
      <c r="P13" s="6"/>
      <c r="Q13" s="33"/>
    </row>
    <row r="14" spans="1:17" ht="12.75">
      <c r="A14" s="3"/>
      <c r="B14" s="29" t="s">
        <v>21</v>
      </c>
      <c r="C14" s="63">
        <v>1840135</v>
      </c>
      <c r="D14" s="64">
        <v>0</v>
      </c>
      <c r="E14" s="65">
        <f t="shared" si="0"/>
        <v>-1840135</v>
      </c>
      <c r="F14" s="63">
        <v>1950544</v>
      </c>
      <c r="G14" s="64">
        <v>0</v>
      </c>
      <c r="H14" s="65">
        <f t="shared" si="1"/>
        <v>-1950544</v>
      </c>
      <c r="I14" s="65">
        <v>0</v>
      </c>
      <c r="J14" s="30">
        <f t="shared" si="2"/>
        <v>-100</v>
      </c>
      <c r="K14" s="31">
        <f t="shared" si="3"/>
        <v>-100</v>
      </c>
      <c r="L14" s="84">
        <v>14354317</v>
      </c>
      <c r="M14" s="85">
        <v>16032427</v>
      </c>
      <c r="N14" s="32">
        <f t="shared" si="4"/>
        <v>-12.819383882911323</v>
      </c>
      <c r="O14" s="31">
        <f t="shared" si="5"/>
        <v>-12.166242827739056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14354317</v>
      </c>
      <c r="M15" s="85">
        <v>16032427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14354317</v>
      </c>
      <c r="M16" s="85">
        <v>16032427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84761446</v>
      </c>
      <c r="D17" s="64">
        <v>100596156</v>
      </c>
      <c r="E17" s="65">
        <f t="shared" si="0"/>
        <v>15834710</v>
      </c>
      <c r="F17" s="63">
        <v>90006472</v>
      </c>
      <c r="G17" s="64">
        <v>107187405</v>
      </c>
      <c r="H17" s="65">
        <f t="shared" si="1"/>
        <v>17180933</v>
      </c>
      <c r="I17" s="65">
        <v>111479206</v>
      </c>
      <c r="J17" s="42">
        <f t="shared" si="2"/>
        <v>18.681500549200162</v>
      </c>
      <c r="K17" s="31">
        <f t="shared" si="3"/>
        <v>19.0885528765087</v>
      </c>
      <c r="L17" s="88">
        <v>14354317</v>
      </c>
      <c r="M17" s="85">
        <v>16032427</v>
      </c>
      <c r="N17" s="32">
        <f t="shared" si="4"/>
        <v>110.31322493435249</v>
      </c>
      <c r="O17" s="31">
        <f t="shared" si="5"/>
        <v>107.16364403218552</v>
      </c>
      <c r="P17" s="6"/>
      <c r="Q17" s="33"/>
    </row>
    <row r="18" spans="1:17" ht="16.5">
      <c r="A18" s="3"/>
      <c r="B18" s="34" t="s">
        <v>24</v>
      </c>
      <c r="C18" s="66">
        <v>175732581</v>
      </c>
      <c r="D18" s="67">
        <v>190086898</v>
      </c>
      <c r="E18" s="68">
        <f t="shared" si="0"/>
        <v>14354317</v>
      </c>
      <c r="F18" s="66">
        <v>187416016</v>
      </c>
      <c r="G18" s="67">
        <v>203448443</v>
      </c>
      <c r="H18" s="68">
        <f t="shared" si="1"/>
        <v>16032427</v>
      </c>
      <c r="I18" s="68">
        <v>214645729</v>
      </c>
      <c r="J18" s="43">
        <f t="shared" si="2"/>
        <v>8.16827301933271</v>
      </c>
      <c r="K18" s="36">
        <f t="shared" si="3"/>
        <v>8.55445940116452</v>
      </c>
      <c r="L18" s="89">
        <v>14354317</v>
      </c>
      <c r="M18" s="87">
        <v>16032427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11831425</v>
      </c>
      <c r="D19" s="73">
        <v>7843349</v>
      </c>
      <c r="E19" s="74">
        <f t="shared" si="0"/>
        <v>-3988076</v>
      </c>
      <c r="F19" s="75">
        <v>12993923</v>
      </c>
      <c r="G19" s="76">
        <v>3372212</v>
      </c>
      <c r="H19" s="77">
        <f t="shared" si="1"/>
        <v>-9621711</v>
      </c>
      <c r="I19" s="77">
        <v>4241485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4350000</v>
      </c>
      <c r="E22" s="65">
        <f t="shared" si="0"/>
        <v>4350000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401665348</v>
      </c>
      <c r="M22" s="85">
        <v>423582554</v>
      </c>
      <c r="N22" s="32">
        <f t="shared" si="4"/>
        <v>1.082991107313544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445200</v>
      </c>
      <c r="D23" s="64">
        <v>412560899</v>
      </c>
      <c r="E23" s="65">
        <f t="shared" si="0"/>
        <v>412115699</v>
      </c>
      <c r="F23" s="63">
        <v>471912</v>
      </c>
      <c r="G23" s="64">
        <v>3020718</v>
      </c>
      <c r="H23" s="65">
        <f t="shared" si="1"/>
        <v>2548806</v>
      </c>
      <c r="I23" s="65">
        <v>482441904</v>
      </c>
      <c r="J23" s="30">
        <f t="shared" si="2"/>
        <v>92568.66554357592</v>
      </c>
      <c r="K23" s="31">
        <f t="shared" si="3"/>
        <v>540.101968163556</v>
      </c>
      <c r="L23" s="84">
        <v>401665348</v>
      </c>
      <c r="M23" s="85">
        <v>423582554</v>
      </c>
      <c r="N23" s="32">
        <f t="shared" si="4"/>
        <v>102.60175567846098</v>
      </c>
      <c r="O23" s="31">
        <f t="shared" si="5"/>
        <v>0.6017259152745937</v>
      </c>
      <c r="P23" s="6"/>
      <c r="Q23" s="33"/>
    </row>
    <row r="24" spans="1:17" ht="12.75">
      <c r="A24" s="7"/>
      <c r="B24" s="29" t="s">
        <v>29</v>
      </c>
      <c r="C24" s="63">
        <v>43873000</v>
      </c>
      <c r="D24" s="64">
        <v>29072649</v>
      </c>
      <c r="E24" s="65">
        <f t="shared" si="0"/>
        <v>-14800351</v>
      </c>
      <c r="F24" s="63">
        <v>52494000</v>
      </c>
      <c r="G24" s="64">
        <v>473527748</v>
      </c>
      <c r="H24" s="65">
        <f t="shared" si="1"/>
        <v>421033748</v>
      </c>
      <c r="I24" s="65">
        <v>32440001</v>
      </c>
      <c r="J24" s="30">
        <f t="shared" si="2"/>
        <v>-33.73453148861486</v>
      </c>
      <c r="K24" s="31">
        <f t="shared" si="3"/>
        <v>802.0607078904255</v>
      </c>
      <c r="L24" s="84">
        <v>401665348</v>
      </c>
      <c r="M24" s="85">
        <v>423582554</v>
      </c>
      <c r="N24" s="32">
        <f t="shared" si="4"/>
        <v>-3.68474678577451</v>
      </c>
      <c r="O24" s="31">
        <f t="shared" si="5"/>
        <v>99.3982740847254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401665348</v>
      </c>
      <c r="M25" s="85">
        <v>423582554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44318200</v>
      </c>
      <c r="D26" s="67">
        <v>445983548</v>
      </c>
      <c r="E26" s="68">
        <f t="shared" si="0"/>
        <v>401665348</v>
      </c>
      <c r="F26" s="66">
        <v>52965912</v>
      </c>
      <c r="G26" s="67">
        <v>476548466</v>
      </c>
      <c r="H26" s="68">
        <f t="shared" si="1"/>
        <v>423582554</v>
      </c>
      <c r="I26" s="68">
        <v>514881905</v>
      </c>
      <c r="J26" s="43">
        <f t="shared" si="2"/>
        <v>906.3214390476148</v>
      </c>
      <c r="K26" s="36">
        <f t="shared" si="3"/>
        <v>799.7267261252861</v>
      </c>
      <c r="L26" s="89">
        <v>401665348</v>
      </c>
      <c r="M26" s="87">
        <v>423582554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75993708</v>
      </c>
      <c r="E28" s="65">
        <f t="shared" si="0"/>
        <v>75993708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405866465</v>
      </c>
      <c r="M28" s="85">
        <v>434953754</v>
      </c>
      <c r="N28" s="32">
        <f t="shared" si="4"/>
        <v>18.723820407285928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12000000</v>
      </c>
      <c r="D29" s="64">
        <v>55779483</v>
      </c>
      <c r="E29" s="65">
        <f t="shared" si="0"/>
        <v>43779483</v>
      </c>
      <c r="F29" s="63">
        <v>12000000</v>
      </c>
      <c r="G29" s="64">
        <v>8741392</v>
      </c>
      <c r="H29" s="65">
        <f t="shared" si="1"/>
        <v>-3258608</v>
      </c>
      <c r="I29" s="65">
        <v>9408941</v>
      </c>
      <c r="J29" s="30">
        <f t="shared" si="2"/>
        <v>364.829025</v>
      </c>
      <c r="K29" s="31">
        <f t="shared" si="3"/>
        <v>-27.155066666666666</v>
      </c>
      <c r="L29" s="84">
        <v>405866465</v>
      </c>
      <c r="M29" s="85">
        <v>434953754</v>
      </c>
      <c r="N29" s="32">
        <f t="shared" si="4"/>
        <v>10.786671670447076</v>
      </c>
      <c r="O29" s="31">
        <f t="shared" si="5"/>
        <v>-0.7491849351873855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405866465</v>
      </c>
      <c r="M30" s="85">
        <v>434953754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31873000</v>
      </c>
      <c r="D31" s="64">
        <v>27828629</v>
      </c>
      <c r="E31" s="65">
        <f t="shared" si="0"/>
        <v>-4044371</v>
      </c>
      <c r="F31" s="63">
        <v>40494000</v>
      </c>
      <c r="G31" s="64">
        <v>21273142</v>
      </c>
      <c r="H31" s="65">
        <f t="shared" si="1"/>
        <v>-19220858</v>
      </c>
      <c r="I31" s="65">
        <v>22385057</v>
      </c>
      <c r="J31" s="30">
        <f t="shared" si="2"/>
        <v>-12.689018918834122</v>
      </c>
      <c r="K31" s="31">
        <f t="shared" si="3"/>
        <v>-47.465940633180224</v>
      </c>
      <c r="L31" s="84">
        <v>405866465</v>
      </c>
      <c r="M31" s="85">
        <v>434953754</v>
      </c>
      <c r="N31" s="32">
        <f t="shared" si="4"/>
        <v>-0.9964782382303993</v>
      </c>
      <c r="O31" s="31">
        <f t="shared" si="5"/>
        <v>-4.419057847699367</v>
      </c>
      <c r="P31" s="6"/>
      <c r="Q31" s="33"/>
    </row>
    <row r="32" spans="1:17" ht="12.75">
      <c r="A32" s="7"/>
      <c r="B32" s="29" t="s">
        <v>36</v>
      </c>
      <c r="C32" s="63">
        <v>445200</v>
      </c>
      <c r="D32" s="64">
        <v>290582845</v>
      </c>
      <c r="E32" s="65">
        <f t="shared" si="0"/>
        <v>290137645</v>
      </c>
      <c r="F32" s="63">
        <v>471912</v>
      </c>
      <c r="G32" s="64">
        <v>457905132</v>
      </c>
      <c r="H32" s="65">
        <f t="shared" si="1"/>
        <v>457433220</v>
      </c>
      <c r="I32" s="65">
        <v>495502003</v>
      </c>
      <c r="J32" s="30">
        <f t="shared" si="2"/>
        <v>65170.18081761006</v>
      </c>
      <c r="K32" s="31">
        <f t="shared" si="3"/>
        <v>96931.8898438692</v>
      </c>
      <c r="L32" s="84">
        <v>405866465</v>
      </c>
      <c r="M32" s="85">
        <v>434953754</v>
      </c>
      <c r="N32" s="32">
        <f t="shared" si="4"/>
        <v>71.48598616049739</v>
      </c>
      <c r="O32" s="31">
        <f t="shared" si="5"/>
        <v>105.16824278288675</v>
      </c>
      <c r="P32" s="6"/>
      <c r="Q32" s="33"/>
    </row>
    <row r="33" spans="1:17" ht="17.25" thickBot="1">
      <c r="A33" s="7"/>
      <c r="B33" s="57" t="s">
        <v>37</v>
      </c>
      <c r="C33" s="81">
        <v>44318200</v>
      </c>
      <c r="D33" s="82">
        <v>450184665</v>
      </c>
      <c r="E33" s="83">
        <f t="shared" si="0"/>
        <v>405866465</v>
      </c>
      <c r="F33" s="81">
        <v>52965912</v>
      </c>
      <c r="G33" s="82">
        <v>487919666</v>
      </c>
      <c r="H33" s="83">
        <f t="shared" si="1"/>
        <v>434953754</v>
      </c>
      <c r="I33" s="83">
        <v>527296001</v>
      </c>
      <c r="J33" s="58">
        <f t="shared" si="2"/>
        <v>915.8008786457934</v>
      </c>
      <c r="K33" s="59">
        <f t="shared" si="3"/>
        <v>821.1956286148721</v>
      </c>
      <c r="L33" s="96">
        <v>405866465</v>
      </c>
      <c r="M33" s="97">
        <v>434953754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68503000</v>
      </c>
      <c r="D8" s="64">
        <v>75541047</v>
      </c>
      <c r="E8" s="65">
        <f>($D8-$C8)</f>
        <v>7038047</v>
      </c>
      <c r="F8" s="63">
        <v>72065000</v>
      </c>
      <c r="G8" s="64">
        <v>79479523</v>
      </c>
      <c r="H8" s="65">
        <f>($G8-$F8)</f>
        <v>7414523</v>
      </c>
      <c r="I8" s="65">
        <v>83623519</v>
      </c>
      <c r="J8" s="30">
        <f>IF($C8=0,0,($E8/$C8)*100)</f>
        <v>10.274071208560208</v>
      </c>
      <c r="K8" s="31">
        <f>IF($F8=0,0,($H8/$F8)*100)</f>
        <v>10.288660237285784</v>
      </c>
      <c r="L8" s="84">
        <v>33583428</v>
      </c>
      <c r="M8" s="85">
        <v>32098143</v>
      </c>
      <c r="N8" s="32">
        <f>IF($L8=0,0,($E8/$L8)*100)</f>
        <v>20.956904697161946</v>
      </c>
      <c r="O8" s="31">
        <f>IF($M8=0,0,($H8/$M8)*100)</f>
        <v>23.09953881132625</v>
      </c>
      <c r="P8" s="6"/>
      <c r="Q8" s="33"/>
    </row>
    <row r="9" spans="1:17" ht="12.75">
      <c r="A9" s="3"/>
      <c r="B9" s="29" t="s">
        <v>16</v>
      </c>
      <c r="C9" s="63">
        <v>81150000</v>
      </c>
      <c r="D9" s="64">
        <v>84368000</v>
      </c>
      <c r="E9" s="65">
        <f>($D9-$C9)</f>
        <v>3218000</v>
      </c>
      <c r="F9" s="63">
        <v>85368000</v>
      </c>
      <c r="G9" s="64">
        <v>87351346</v>
      </c>
      <c r="H9" s="65">
        <f>($G9-$F9)</f>
        <v>1983346</v>
      </c>
      <c r="I9" s="65">
        <v>91899819</v>
      </c>
      <c r="J9" s="30">
        <f>IF($C9=0,0,($E9/$C9)*100)</f>
        <v>3.9654959950708566</v>
      </c>
      <c r="K9" s="31">
        <f>IF($F9=0,0,($H9/$F9)*100)</f>
        <v>2.3232897572861027</v>
      </c>
      <c r="L9" s="84">
        <v>33583428</v>
      </c>
      <c r="M9" s="85">
        <v>32098143</v>
      </c>
      <c r="N9" s="32">
        <f>IF($L9=0,0,($E9/$L9)*100)</f>
        <v>9.582106984432917</v>
      </c>
      <c r="O9" s="31">
        <f>IF($M9=0,0,($H9/$M9)*100)</f>
        <v>6.179005433429592</v>
      </c>
      <c r="P9" s="6"/>
      <c r="Q9" s="33"/>
    </row>
    <row r="10" spans="1:17" ht="12.75">
      <c r="A10" s="3"/>
      <c r="B10" s="29" t="s">
        <v>17</v>
      </c>
      <c r="C10" s="63">
        <v>176161600</v>
      </c>
      <c r="D10" s="64">
        <v>199488981</v>
      </c>
      <c r="E10" s="65">
        <f aca="true" t="shared" si="0" ref="E10:E33">($D10-$C10)</f>
        <v>23327381</v>
      </c>
      <c r="F10" s="63">
        <v>189133363</v>
      </c>
      <c r="G10" s="64">
        <v>211833637</v>
      </c>
      <c r="H10" s="65">
        <f aca="true" t="shared" si="1" ref="H10:H33">($G10-$F10)</f>
        <v>22700274</v>
      </c>
      <c r="I10" s="65">
        <v>217796261</v>
      </c>
      <c r="J10" s="30">
        <f aca="true" t="shared" si="2" ref="J10:J33">IF($C10=0,0,($E10/$C10)*100)</f>
        <v>13.242035154085793</v>
      </c>
      <c r="K10" s="31">
        <f aca="true" t="shared" si="3" ref="K10:K33">IF($F10=0,0,($H10/$F10)*100)</f>
        <v>12.00225789883512</v>
      </c>
      <c r="L10" s="84">
        <v>33583428</v>
      </c>
      <c r="M10" s="85">
        <v>32098143</v>
      </c>
      <c r="N10" s="32">
        <f aca="true" t="shared" si="4" ref="N10:N33">IF($L10=0,0,($E10/$L10)*100)</f>
        <v>69.46098831840514</v>
      </c>
      <c r="O10" s="31">
        <f aca="true" t="shared" si="5" ref="O10:O33">IF($M10=0,0,($H10/$M10)*100)</f>
        <v>70.72145575524415</v>
      </c>
      <c r="P10" s="6"/>
      <c r="Q10" s="33"/>
    </row>
    <row r="11" spans="1:17" ht="16.5">
      <c r="A11" s="7"/>
      <c r="B11" s="34" t="s">
        <v>18</v>
      </c>
      <c r="C11" s="66">
        <v>325814600</v>
      </c>
      <c r="D11" s="67">
        <v>359398028</v>
      </c>
      <c r="E11" s="68">
        <f t="shared" si="0"/>
        <v>33583428</v>
      </c>
      <c r="F11" s="66">
        <v>346566363</v>
      </c>
      <c r="G11" s="67">
        <v>378664506</v>
      </c>
      <c r="H11" s="68">
        <f t="shared" si="1"/>
        <v>32098143</v>
      </c>
      <c r="I11" s="68">
        <v>393319599</v>
      </c>
      <c r="J11" s="35">
        <f t="shared" si="2"/>
        <v>10.30752704145241</v>
      </c>
      <c r="K11" s="36">
        <f t="shared" si="3"/>
        <v>9.261759485873705</v>
      </c>
      <c r="L11" s="86">
        <v>33583428</v>
      </c>
      <c r="M11" s="87">
        <v>32098143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127409000</v>
      </c>
      <c r="D13" s="64">
        <v>141398643</v>
      </c>
      <c r="E13" s="65">
        <f t="shared" si="0"/>
        <v>13989643</v>
      </c>
      <c r="F13" s="63">
        <v>134034000</v>
      </c>
      <c r="G13" s="64">
        <v>150366326</v>
      </c>
      <c r="H13" s="65">
        <f t="shared" si="1"/>
        <v>16332326</v>
      </c>
      <c r="I13" s="65">
        <v>158208325</v>
      </c>
      <c r="J13" s="30">
        <f t="shared" si="2"/>
        <v>10.980105801003068</v>
      </c>
      <c r="K13" s="31">
        <f t="shared" si="3"/>
        <v>12.185211215064834</v>
      </c>
      <c r="L13" s="84">
        <v>36235321</v>
      </c>
      <c r="M13" s="85">
        <v>90021874</v>
      </c>
      <c r="N13" s="32">
        <f t="shared" si="4"/>
        <v>38.60775236405385</v>
      </c>
      <c r="O13" s="31">
        <f t="shared" si="5"/>
        <v>18.14261942602972</v>
      </c>
      <c r="P13" s="6"/>
      <c r="Q13" s="33"/>
    </row>
    <row r="14" spans="1:17" ht="12.75">
      <c r="A14" s="3"/>
      <c r="B14" s="29" t="s">
        <v>21</v>
      </c>
      <c r="C14" s="63">
        <v>5260000</v>
      </c>
      <c r="D14" s="64">
        <v>6000000</v>
      </c>
      <c r="E14" s="65">
        <f t="shared" si="0"/>
        <v>740000</v>
      </c>
      <c r="F14" s="63">
        <v>7995000</v>
      </c>
      <c r="G14" s="64">
        <v>3154000</v>
      </c>
      <c r="H14" s="65">
        <f t="shared" si="1"/>
        <v>-4841000</v>
      </c>
      <c r="I14" s="65">
        <v>3315902</v>
      </c>
      <c r="J14" s="30">
        <f t="shared" si="2"/>
        <v>14.068441064638785</v>
      </c>
      <c r="K14" s="31">
        <f t="shared" si="3"/>
        <v>-60.55034396497811</v>
      </c>
      <c r="L14" s="84">
        <v>36235321</v>
      </c>
      <c r="M14" s="85">
        <v>90021874</v>
      </c>
      <c r="N14" s="32">
        <f t="shared" si="4"/>
        <v>2.042206277129434</v>
      </c>
      <c r="O14" s="31">
        <f t="shared" si="5"/>
        <v>-5.377581897484161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36235321</v>
      </c>
      <c r="M15" s="85">
        <v>90021874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51758000</v>
      </c>
      <c r="D16" s="64">
        <v>74980000</v>
      </c>
      <c r="E16" s="65">
        <f t="shared" si="0"/>
        <v>23222000</v>
      </c>
      <c r="F16" s="63">
        <v>54450000</v>
      </c>
      <c r="G16" s="64">
        <v>130712340</v>
      </c>
      <c r="H16" s="65">
        <f t="shared" si="1"/>
        <v>76262340</v>
      </c>
      <c r="I16" s="65">
        <v>137588336</v>
      </c>
      <c r="J16" s="30">
        <f t="shared" si="2"/>
        <v>44.86649406854979</v>
      </c>
      <c r="K16" s="31">
        <f t="shared" si="3"/>
        <v>140.05939393939394</v>
      </c>
      <c r="L16" s="84">
        <v>36235321</v>
      </c>
      <c r="M16" s="85">
        <v>90021874</v>
      </c>
      <c r="N16" s="32">
        <f t="shared" si="4"/>
        <v>64.0866407668915</v>
      </c>
      <c r="O16" s="31">
        <f t="shared" si="5"/>
        <v>84.7153437396782</v>
      </c>
      <c r="P16" s="6"/>
      <c r="Q16" s="33"/>
    </row>
    <row r="17" spans="1:17" ht="12.75">
      <c r="A17" s="3"/>
      <c r="B17" s="29" t="s">
        <v>23</v>
      </c>
      <c r="C17" s="63">
        <v>174684000</v>
      </c>
      <c r="D17" s="64">
        <v>172967678</v>
      </c>
      <c r="E17" s="65">
        <f t="shared" si="0"/>
        <v>-1716322</v>
      </c>
      <c r="F17" s="63">
        <v>183767000</v>
      </c>
      <c r="G17" s="64">
        <v>186035208</v>
      </c>
      <c r="H17" s="65">
        <f t="shared" si="1"/>
        <v>2268208</v>
      </c>
      <c r="I17" s="65">
        <v>195714967</v>
      </c>
      <c r="J17" s="42">
        <f t="shared" si="2"/>
        <v>-0.9825295962996038</v>
      </c>
      <c r="K17" s="31">
        <f t="shared" si="3"/>
        <v>1.2342847192368598</v>
      </c>
      <c r="L17" s="88">
        <v>36235321</v>
      </c>
      <c r="M17" s="85">
        <v>90021874</v>
      </c>
      <c r="N17" s="32">
        <f t="shared" si="4"/>
        <v>-4.73659940807479</v>
      </c>
      <c r="O17" s="31">
        <f t="shared" si="5"/>
        <v>2.5196187317762346</v>
      </c>
      <c r="P17" s="6"/>
      <c r="Q17" s="33"/>
    </row>
    <row r="18" spans="1:17" ht="16.5">
      <c r="A18" s="3"/>
      <c r="B18" s="34" t="s">
        <v>24</v>
      </c>
      <c r="C18" s="66">
        <v>359111000</v>
      </c>
      <c r="D18" s="67">
        <v>395346321</v>
      </c>
      <c r="E18" s="68">
        <f t="shared" si="0"/>
        <v>36235321</v>
      </c>
      <c r="F18" s="66">
        <v>380246000</v>
      </c>
      <c r="G18" s="67">
        <v>470267874</v>
      </c>
      <c r="H18" s="68">
        <f t="shared" si="1"/>
        <v>90021874</v>
      </c>
      <c r="I18" s="68">
        <v>494827530</v>
      </c>
      <c r="J18" s="43">
        <f t="shared" si="2"/>
        <v>10.090284341053323</v>
      </c>
      <c r="K18" s="36">
        <f t="shared" si="3"/>
        <v>23.674640627383326</v>
      </c>
      <c r="L18" s="89">
        <v>36235321</v>
      </c>
      <c r="M18" s="87">
        <v>90021874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-33296400</v>
      </c>
      <c r="D19" s="73">
        <v>-35948293</v>
      </c>
      <c r="E19" s="74">
        <f t="shared" si="0"/>
        <v>-2651893</v>
      </c>
      <c r="F19" s="75">
        <v>-33679637</v>
      </c>
      <c r="G19" s="76">
        <v>-91603368</v>
      </c>
      <c r="H19" s="77">
        <f t="shared" si="1"/>
        <v>-57923731</v>
      </c>
      <c r="I19" s="77">
        <v>-101507931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397761333</v>
      </c>
      <c r="M22" s="85">
        <v>19259154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427027670</v>
      </c>
      <c r="E23" s="65">
        <f t="shared" si="0"/>
        <v>427027670</v>
      </c>
      <c r="F23" s="63">
        <v>0</v>
      </c>
      <c r="G23" s="64">
        <v>42705636</v>
      </c>
      <c r="H23" s="65">
        <f t="shared" si="1"/>
        <v>42705636</v>
      </c>
      <c r="I23" s="65">
        <v>54020376</v>
      </c>
      <c r="J23" s="30">
        <f t="shared" si="2"/>
        <v>0</v>
      </c>
      <c r="K23" s="31">
        <f t="shared" si="3"/>
        <v>0</v>
      </c>
      <c r="L23" s="84">
        <v>397761333</v>
      </c>
      <c r="M23" s="85">
        <v>19259154</v>
      </c>
      <c r="N23" s="32">
        <f t="shared" si="4"/>
        <v>107.35776320419762</v>
      </c>
      <c r="O23" s="31">
        <f t="shared" si="5"/>
        <v>221.74201421308538</v>
      </c>
      <c r="P23" s="6"/>
      <c r="Q23" s="33"/>
    </row>
    <row r="24" spans="1:17" ht="12.75">
      <c r="A24" s="7"/>
      <c r="B24" s="29" t="s">
        <v>29</v>
      </c>
      <c r="C24" s="63">
        <v>47900000</v>
      </c>
      <c r="D24" s="64">
        <v>18633663</v>
      </c>
      <c r="E24" s="65">
        <f t="shared" si="0"/>
        <v>-29266337</v>
      </c>
      <c r="F24" s="63">
        <v>41463000</v>
      </c>
      <c r="G24" s="64">
        <v>18016518</v>
      </c>
      <c r="H24" s="65">
        <f t="shared" si="1"/>
        <v>-23446482</v>
      </c>
      <c r="I24" s="65">
        <v>18965604</v>
      </c>
      <c r="J24" s="30">
        <f t="shared" si="2"/>
        <v>-61.098824634655536</v>
      </c>
      <c r="K24" s="31">
        <f t="shared" si="3"/>
        <v>-56.54796324433833</v>
      </c>
      <c r="L24" s="84">
        <v>397761333</v>
      </c>
      <c r="M24" s="85">
        <v>19259154</v>
      </c>
      <c r="N24" s="32">
        <f t="shared" si="4"/>
        <v>-7.357763204197629</v>
      </c>
      <c r="O24" s="31">
        <f t="shared" si="5"/>
        <v>-121.74201421308537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397761333</v>
      </c>
      <c r="M25" s="85">
        <v>19259154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47900000</v>
      </c>
      <c r="D26" s="67">
        <v>445661333</v>
      </c>
      <c r="E26" s="68">
        <f t="shared" si="0"/>
        <v>397761333</v>
      </c>
      <c r="F26" s="66">
        <v>41463000</v>
      </c>
      <c r="G26" s="67">
        <v>60722154</v>
      </c>
      <c r="H26" s="68">
        <f t="shared" si="1"/>
        <v>19259154</v>
      </c>
      <c r="I26" s="68">
        <v>72985980</v>
      </c>
      <c r="J26" s="43">
        <f t="shared" si="2"/>
        <v>830.3994425887264</v>
      </c>
      <c r="K26" s="36">
        <f t="shared" si="3"/>
        <v>46.449012372476666</v>
      </c>
      <c r="L26" s="89">
        <v>397761333</v>
      </c>
      <c r="M26" s="87">
        <v>19259154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465057404</v>
      </c>
      <c r="M28" s="85">
        <v>57674876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17000000</v>
      </c>
      <c r="D29" s="64">
        <v>163350519</v>
      </c>
      <c r="E29" s="65">
        <f t="shared" si="0"/>
        <v>146350519</v>
      </c>
      <c r="F29" s="63">
        <v>9000000</v>
      </c>
      <c r="G29" s="64">
        <v>0</v>
      </c>
      <c r="H29" s="65">
        <f t="shared" si="1"/>
        <v>-9000000</v>
      </c>
      <c r="I29" s="65">
        <v>0</v>
      </c>
      <c r="J29" s="30">
        <f t="shared" si="2"/>
        <v>860.885405882353</v>
      </c>
      <c r="K29" s="31">
        <f t="shared" si="3"/>
        <v>-100</v>
      </c>
      <c r="L29" s="84">
        <v>465057404</v>
      </c>
      <c r="M29" s="85">
        <v>57674876</v>
      </c>
      <c r="N29" s="32">
        <f t="shared" si="4"/>
        <v>31.469345018749557</v>
      </c>
      <c r="O29" s="31">
        <f t="shared" si="5"/>
        <v>-15.604714954220276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465057404</v>
      </c>
      <c r="M30" s="85">
        <v>57674876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30787266</v>
      </c>
      <c r="D31" s="64">
        <v>231675</v>
      </c>
      <c r="E31" s="65">
        <f t="shared" si="0"/>
        <v>-30555591</v>
      </c>
      <c r="F31" s="63">
        <v>32463000</v>
      </c>
      <c r="G31" s="64">
        <v>-632091</v>
      </c>
      <c r="H31" s="65">
        <f t="shared" si="1"/>
        <v>-33095091</v>
      </c>
      <c r="I31" s="65">
        <v>-671381</v>
      </c>
      <c r="J31" s="30">
        <f t="shared" si="2"/>
        <v>-99.24749732568003</v>
      </c>
      <c r="K31" s="31">
        <f t="shared" si="3"/>
        <v>-101.94711209684873</v>
      </c>
      <c r="L31" s="84">
        <v>465057404</v>
      </c>
      <c r="M31" s="85">
        <v>57674876</v>
      </c>
      <c r="N31" s="32">
        <f t="shared" si="4"/>
        <v>-6.570283740714297</v>
      </c>
      <c r="O31" s="31">
        <f t="shared" si="5"/>
        <v>-57.38216238210898</v>
      </c>
      <c r="P31" s="6"/>
      <c r="Q31" s="33"/>
    </row>
    <row r="32" spans="1:17" ht="12.75">
      <c r="A32" s="7"/>
      <c r="B32" s="29" t="s">
        <v>36</v>
      </c>
      <c r="C32" s="63">
        <v>112734</v>
      </c>
      <c r="D32" s="64">
        <v>349375210</v>
      </c>
      <c r="E32" s="65">
        <f t="shared" si="0"/>
        <v>349262476</v>
      </c>
      <c r="F32" s="63">
        <v>0</v>
      </c>
      <c r="G32" s="64">
        <v>99769967</v>
      </c>
      <c r="H32" s="65">
        <f t="shared" si="1"/>
        <v>99769967</v>
      </c>
      <c r="I32" s="65">
        <v>114109118</v>
      </c>
      <c r="J32" s="30">
        <f t="shared" si="2"/>
        <v>309811.1270779002</v>
      </c>
      <c r="K32" s="31">
        <f t="shared" si="3"/>
        <v>0</v>
      </c>
      <c r="L32" s="84">
        <v>465057404</v>
      </c>
      <c r="M32" s="85">
        <v>57674876</v>
      </c>
      <c r="N32" s="32">
        <f t="shared" si="4"/>
        <v>75.10093872196474</v>
      </c>
      <c r="O32" s="31">
        <f t="shared" si="5"/>
        <v>172.98687733632926</v>
      </c>
      <c r="P32" s="6"/>
      <c r="Q32" s="33"/>
    </row>
    <row r="33" spans="1:17" ht="17.25" thickBot="1">
      <c r="A33" s="7"/>
      <c r="B33" s="57" t="s">
        <v>37</v>
      </c>
      <c r="C33" s="81">
        <v>47900000</v>
      </c>
      <c r="D33" s="82">
        <v>512957404</v>
      </c>
      <c r="E33" s="83">
        <f t="shared" si="0"/>
        <v>465057404</v>
      </c>
      <c r="F33" s="81">
        <v>41463000</v>
      </c>
      <c r="G33" s="82">
        <v>99137876</v>
      </c>
      <c r="H33" s="83">
        <f t="shared" si="1"/>
        <v>57674876</v>
      </c>
      <c r="I33" s="83">
        <v>113437737</v>
      </c>
      <c r="J33" s="58">
        <f t="shared" si="2"/>
        <v>970.8922839248434</v>
      </c>
      <c r="K33" s="59">
        <f t="shared" si="3"/>
        <v>139.0996213491547</v>
      </c>
      <c r="L33" s="96">
        <v>465057404</v>
      </c>
      <c r="M33" s="97">
        <v>57674876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-101760861</v>
      </c>
      <c r="M8" s="85">
        <v>-105205823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26126951</v>
      </c>
      <c r="D9" s="64">
        <v>54763361</v>
      </c>
      <c r="E9" s="65">
        <f>($D9-$C9)</f>
        <v>28636410</v>
      </c>
      <c r="F9" s="63">
        <v>27563934</v>
      </c>
      <c r="G9" s="64">
        <v>57551943</v>
      </c>
      <c r="H9" s="65">
        <f>($G9-$F9)</f>
        <v>29988009</v>
      </c>
      <c r="I9" s="65">
        <v>60659748</v>
      </c>
      <c r="J9" s="30">
        <f>IF($C9=0,0,($E9/$C9)*100)</f>
        <v>109.60486740301232</v>
      </c>
      <c r="K9" s="31">
        <f>IF($F9=0,0,($H9/$F9)*100)</f>
        <v>108.79437238530609</v>
      </c>
      <c r="L9" s="84">
        <v>-101760861</v>
      </c>
      <c r="M9" s="85">
        <v>-105205823</v>
      </c>
      <c r="N9" s="32">
        <f>IF($L9=0,0,($E9/$L9)*100)</f>
        <v>-28.140888076801946</v>
      </c>
      <c r="O9" s="31">
        <f>IF($M9=0,0,($H9/$M9)*100)</f>
        <v>-28.50413422458565</v>
      </c>
      <c r="P9" s="6"/>
      <c r="Q9" s="33"/>
    </row>
    <row r="10" spans="1:17" ht="12.75">
      <c r="A10" s="3"/>
      <c r="B10" s="29" t="s">
        <v>17</v>
      </c>
      <c r="C10" s="63">
        <v>629822101</v>
      </c>
      <c r="D10" s="64">
        <v>499424830</v>
      </c>
      <c r="E10" s="65">
        <f aca="true" t="shared" si="0" ref="E10:E33">($D10-$C10)</f>
        <v>-130397271</v>
      </c>
      <c r="F10" s="63">
        <v>664462892</v>
      </c>
      <c r="G10" s="64">
        <v>529269060</v>
      </c>
      <c r="H10" s="65">
        <f aca="true" t="shared" si="1" ref="H10:H33">($G10-$F10)</f>
        <v>-135193832</v>
      </c>
      <c r="I10" s="65">
        <v>574133257</v>
      </c>
      <c r="J10" s="30">
        <f aca="true" t="shared" si="2" ref="J10:J33">IF($C10=0,0,($E10/$C10)*100)</f>
        <v>-20.70382585700974</v>
      </c>
      <c r="K10" s="31">
        <f aca="true" t="shared" si="3" ref="K10:K33">IF($F10=0,0,($H10/$F10)*100)</f>
        <v>-20.346332899505246</v>
      </c>
      <c r="L10" s="84">
        <v>-101760861</v>
      </c>
      <c r="M10" s="85">
        <v>-105205823</v>
      </c>
      <c r="N10" s="32">
        <f aca="true" t="shared" si="4" ref="N10:N33">IF($L10=0,0,($E10/$L10)*100)</f>
        <v>128.14088807680196</v>
      </c>
      <c r="O10" s="31">
        <f aca="true" t="shared" si="5" ref="O10:O33">IF($M10=0,0,($H10/$M10)*100)</f>
        <v>128.50413422458564</v>
      </c>
      <c r="P10" s="6"/>
      <c r="Q10" s="33"/>
    </row>
    <row r="11" spans="1:17" ht="16.5">
      <c r="A11" s="7"/>
      <c r="B11" s="34" t="s">
        <v>18</v>
      </c>
      <c r="C11" s="66">
        <v>655949052</v>
      </c>
      <c r="D11" s="67">
        <v>554188191</v>
      </c>
      <c r="E11" s="68">
        <f t="shared" si="0"/>
        <v>-101760861</v>
      </c>
      <c r="F11" s="66">
        <v>692026826</v>
      </c>
      <c r="G11" s="67">
        <v>586821003</v>
      </c>
      <c r="H11" s="68">
        <f t="shared" si="1"/>
        <v>-105205823</v>
      </c>
      <c r="I11" s="68">
        <v>634793005</v>
      </c>
      <c r="J11" s="35">
        <f t="shared" si="2"/>
        <v>-15.5135312246781</v>
      </c>
      <c r="K11" s="36">
        <f t="shared" si="3"/>
        <v>-15.202564271691976</v>
      </c>
      <c r="L11" s="86">
        <v>-101760861</v>
      </c>
      <c r="M11" s="87">
        <v>-105205823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192273678</v>
      </c>
      <c r="D13" s="64">
        <v>200218483</v>
      </c>
      <c r="E13" s="65">
        <f t="shared" si="0"/>
        <v>7944805</v>
      </c>
      <c r="F13" s="63">
        <v>202848732</v>
      </c>
      <c r="G13" s="64">
        <v>211030285</v>
      </c>
      <c r="H13" s="65">
        <f t="shared" si="1"/>
        <v>8181553</v>
      </c>
      <c r="I13" s="65">
        <v>222425914</v>
      </c>
      <c r="J13" s="30">
        <f t="shared" si="2"/>
        <v>4.132029450229792</v>
      </c>
      <c r="K13" s="31">
        <f t="shared" si="3"/>
        <v>4.033327159274528</v>
      </c>
      <c r="L13" s="84">
        <v>-50728101</v>
      </c>
      <c r="M13" s="85">
        <v>-107844493</v>
      </c>
      <c r="N13" s="32">
        <f t="shared" si="4"/>
        <v>-15.661546250272607</v>
      </c>
      <c r="O13" s="31">
        <f t="shared" si="5"/>
        <v>-7.586435591106168</v>
      </c>
      <c r="P13" s="6"/>
      <c r="Q13" s="33"/>
    </row>
    <row r="14" spans="1:17" ht="12.75">
      <c r="A14" s="3"/>
      <c r="B14" s="29" t="s">
        <v>21</v>
      </c>
      <c r="C14" s="63">
        <v>8196231</v>
      </c>
      <c r="D14" s="64">
        <v>6000000</v>
      </c>
      <c r="E14" s="65">
        <f t="shared" si="0"/>
        <v>-2196231</v>
      </c>
      <c r="F14" s="63">
        <v>8647024</v>
      </c>
      <c r="G14" s="64">
        <v>6324000</v>
      </c>
      <c r="H14" s="65">
        <f t="shared" si="1"/>
        <v>-2323024</v>
      </c>
      <c r="I14" s="65">
        <v>6665496</v>
      </c>
      <c r="J14" s="30">
        <f t="shared" si="2"/>
        <v>-26.795621060460594</v>
      </c>
      <c r="K14" s="31">
        <f t="shared" si="3"/>
        <v>-26.86501159242764</v>
      </c>
      <c r="L14" s="84">
        <v>-50728101</v>
      </c>
      <c r="M14" s="85">
        <v>-107844493</v>
      </c>
      <c r="N14" s="32">
        <f t="shared" si="4"/>
        <v>4.3294169438749535</v>
      </c>
      <c r="O14" s="31">
        <f t="shared" si="5"/>
        <v>2.1540497204618503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-50728101</v>
      </c>
      <c r="M15" s="85">
        <v>-107844493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88020211</v>
      </c>
      <c r="D16" s="64">
        <v>29000000</v>
      </c>
      <c r="E16" s="65">
        <f t="shared" si="0"/>
        <v>-59020211</v>
      </c>
      <c r="F16" s="63">
        <v>92861323</v>
      </c>
      <c r="G16" s="64">
        <v>30565999</v>
      </c>
      <c r="H16" s="65">
        <f t="shared" si="1"/>
        <v>-62295324</v>
      </c>
      <c r="I16" s="65">
        <v>32216563</v>
      </c>
      <c r="J16" s="30">
        <f t="shared" si="2"/>
        <v>-67.05302149298416</v>
      </c>
      <c r="K16" s="31">
        <f t="shared" si="3"/>
        <v>-67.08425207338475</v>
      </c>
      <c r="L16" s="84">
        <v>-50728101</v>
      </c>
      <c r="M16" s="85">
        <v>-107844493</v>
      </c>
      <c r="N16" s="32">
        <f t="shared" si="4"/>
        <v>116.34618650518773</v>
      </c>
      <c r="O16" s="31">
        <f t="shared" si="5"/>
        <v>57.76402880395571</v>
      </c>
      <c r="P16" s="6"/>
      <c r="Q16" s="33"/>
    </row>
    <row r="17" spans="1:17" ht="12.75">
      <c r="A17" s="3"/>
      <c r="B17" s="29" t="s">
        <v>23</v>
      </c>
      <c r="C17" s="63">
        <v>369962932</v>
      </c>
      <c r="D17" s="64">
        <v>372506468</v>
      </c>
      <c r="E17" s="65">
        <f t="shared" si="0"/>
        <v>2543536</v>
      </c>
      <c r="F17" s="63">
        <v>390318747</v>
      </c>
      <c r="G17" s="64">
        <v>338911049</v>
      </c>
      <c r="H17" s="65">
        <f t="shared" si="1"/>
        <v>-51407698</v>
      </c>
      <c r="I17" s="65">
        <v>373606928</v>
      </c>
      <c r="J17" s="42">
        <f t="shared" si="2"/>
        <v>0.6875110396195044</v>
      </c>
      <c r="K17" s="31">
        <f t="shared" si="3"/>
        <v>-13.170696615297341</v>
      </c>
      <c r="L17" s="88">
        <v>-50728101</v>
      </c>
      <c r="M17" s="85">
        <v>-107844493</v>
      </c>
      <c r="N17" s="32">
        <f t="shared" si="4"/>
        <v>-5.014057198790075</v>
      </c>
      <c r="O17" s="31">
        <f t="shared" si="5"/>
        <v>47.66835706668861</v>
      </c>
      <c r="P17" s="6"/>
      <c r="Q17" s="33"/>
    </row>
    <row r="18" spans="1:17" ht="16.5">
      <c r="A18" s="3"/>
      <c r="B18" s="34" t="s">
        <v>24</v>
      </c>
      <c r="C18" s="66">
        <v>658453052</v>
      </c>
      <c r="D18" s="67">
        <v>607724951</v>
      </c>
      <c r="E18" s="68">
        <f t="shared" si="0"/>
        <v>-50728101</v>
      </c>
      <c r="F18" s="66">
        <v>694675826</v>
      </c>
      <c r="G18" s="67">
        <v>586831333</v>
      </c>
      <c r="H18" s="68">
        <f t="shared" si="1"/>
        <v>-107844493</v>
      </c>
      <c r="I18" s="68">
        <v>634914901</v>
      </c>
      <c r="J18" s="43">
        <f t="shared" si="2"/>
        <v>-7.70413332369215</v>
      </c>
      <c r="K18" s="36">
        <f t="shared" si="3"/>
        <v>-15.524434414391152</v>
      </c>
      <c r="L18" s="89">
        <v>-50728101</v>
      </c>
      <c r="M18" s="87">
        <v>-107844493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-2504000</v>
      </c>
      <c r="D19" s="73">
        <v>-53536760</v>
      </c>
      <c r="E19" s="74">
        <f t="shared" si="0"/>
        <v>-51032760</v>
      </c>
      <c r="F19" s="75">
        <v>-2649000</v>
      </c>
      <c r="G19" s="76">
        <v>-10330</v>
      </c>
      <c r="H19" s="77">
        <f t="shared" si="1"/>
        <v>2638670</v>
      </c>
      <c r="I19" s="77">
        <v>-121896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22741240</v>
      </c>
      <c r="M22" s="85">
        <v>36411670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3105000</v>
      </c>
      <c r="E23" s="65">
        <f t="shared" si="0"/>
        <v>3105000</v>
      </c>
      <c r="F23" s="63">
        <v>0</v>
      </c>
      <c r="G23" s="64">
        <v>2637670</v>
      </c>
      <c r="H23" s="65">
        <f t="shared" si="1"/>
        <v>2637670</v>
      </c>
      <c r="I23" s="65">
        <v>2672104</v>
      </c>
      <c r="J23" s="30">
        <f t="shared" si="2"/>
        <v>0</v>
      </c>
      <c r="K23" s="31">
        <f t="shared" si="3"/>
        <v>0</v>
      </c>
      <c r="L23" s="84">
        <v>22741240</v>
      </c>
      <c r="M23" s="85">
        <v>36411670</v>
      </c>
      <c r="N23" s="32">
        <f t="shared" si="4"/>
        <v>13.653609038029588</v>
      </c>
      <c r="O23" s="31">
        <f t="shared" si="5"/>
        <v>7.244023688009915</v>
      </c>
      <c r="P23" s="6"/>
      <c r="Q23" s="33"/>
    </row>
    <row r="24" spans="1:17" ht="12.75">
      <c r="A24" s="7"/>
      <c r="B24" s="29" t="s">
        <v>29</v>
      </c>
      <c r="C24" s="63">
        <v>415574000</v>
      </c>
      <c r="D24" s="64">
        <v>435210240</v>
      </c>
      <c r="E24" s="65">
        <f t="shared" si="0"/>
        <v>19636240</v>
      </c>
      <c r="F24" s="63">
        <v>444387000</v>
      </c>
      <c r="G24" s="64">
        <v>478161000</v>
      </c>
      <c r="H24" s="65">
        <f t="shared" si="1"/>
        <v>33774000</v>
      </c>
      <c r="I24" s="65">
        <v>568040000</v>
      </c>
      <c r="J24" s="30">
        <f t="shared" si="2"/>
        <v>4.725088672534855</v>
      </c>
      <c r="K24" s="31">
        <f t="shared" si="3"/>
        <v>7.600132317101986</v>
      </c>
      <c r="L24" s="84">
        <v>22741240</v>
      </c>
      <c r="M24" s="85">
        <v>36411670</v>
      </c>
      <c r="N24" s="32">
        <f t="shared" si="4"/>
        <v>86.34639096197041</v>
      </c>
      <c r="O24" s="31">
        <f t="shared" si="5"/>
        <v>92.75597631199008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22741240</v>
      </c>
      <c r="M25" s="85">
        <v>36411670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415574000</v>
      </c>
      <c r="D26" s="67">
        <v>438315240</v>
      </c>
      <c r="E26" s="68">
        <f t="shared" si="0"/>
        <v>22741240</v>
      </c>
      <c r="F26" s="66">
        <v>444387000</v>
      </c>
      <c r="G26" s="67">
        <v>480798670</v>
      </c>
      <c r="H26" s="68">
        <f t="shared" si="1"/>
        <v>36411670</v>
      </c>
      <c r="I26" s="68">
        <v>570712104</v>
      </c>
      <c r="J26" s="43">
        <f t="shared" si="2"/>
        <v>5.472248023216082</v>
      </c>
      <c r="K26" s="36">
        <f t="shared" si="3"/>
        <v>8.1936847837583</v>
      </c>
      <c r="L26" s="89">
        <v>22741240</v>
      </c>
      <c r="M26" s="87">
        <v>36411670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415574000</v>
      </c>
      <c r="D28" s="64">
        <v>435210240</v>
      </c>
      <c r="E28" s="65">
        <f t="shared" si="0"/>
        <v>19636240</v>
      </c>
      <c r="F28" s="63">
        <v>444387000</v>
      </c>
      <c r="G28" s="64">
        <v>478161000</v>
      </c>
      <c r="H28" s="65">
        <f t="shared" si="1"/>
        <v>33774000</v>
      </c>
      <c r="I28" s="65">
        <v>568040000</v>
      </c>
      <c r="J28" s="30">
        <f t="shared" si="2"/>
        <v>4.725088672534855</v>
      </c>
      <c r="K28" s="31">
        <f t="shared" si="3"/>
        <v>7.600132317101986</v>
      </c>
      <c r="L28" s="84">
        <v>22741240</v>
      </c>
      <c r="M28" s="85">
        <v>36411670</v>
      </c>
      <c r="N28" s="32">
        <f t="shared" si="4"/>
        <v>86.34639096197041</v>
      </c>
      <c r="O28" s="31">
        <f t="shared" si="5"/>
        <v>92.75597631199008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22741240</v>
      </c>
      <c r="M29" s="85">
        <v>36411670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22741240</v>
      </c>
      <c r="M30" s="85">
        <v>36411670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22741240</v>
      </c>
      <c r="M31" s="85">
        <v>36411670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3105000</v>
      </c>
      <c r="E32" s="65">
        <f t="shared" si="0"/>
        <v>3105000</v>
      </c>
      <c r="F32" s="63">
        <v>0</v>
      </c>
      <c r="G32" s="64">
        <v>2637670</v>
      </c>
      <c r="H32" s="65">
        <f t="shared" si="1"/>
        <v>2637670</v>
      </c>
      <c r="I32" s="65">
        <v>2672104</v>
      </c>
      <c r="J32" s="30">
        <f t="shared" si="2"/>
        <v>0</v>
      </c>
      <c r="K32" s="31">
        <f t="shared" si="3"/>
        <v>0</v>
      </c>
      <c r="L32" s="84">
        <v>22741240</v>
      </c>
      <c r="M32" s="85">
        <v>36411670</v>
      </c>
      <c r="N32" s="32">
        <f t="shared" si="4"/>
        <v>13.653609038029588</v>
      </c>
      <c r="O32" s="31">
        <f t="shared" si="5"/>
        <v>7.244023688009915</v>
      </c>
      <c r="P32" s="6"/>
      <c r="Q32" s="33"/>
    </row>
    <row r="33" spans="1:17" ht="17.25" thickBot="1">
      <c r="A33" s="7"/>
      <c r="B33" s="57" t="s">
        <v>37</v>
      </c>
      <c r="C33" s="81">
        <v>415574000</v>
      </c>
      <c r="D33" s="82">
        <v>438315240</v>
      </c>
      <c r="E33" s="83">
        <f t="shared" si="0"/>
        <v>22741240</v>
      </c>
      <c r="F33" s="81">
        <v>444387000</v>
      </c>
      <c r="G33" s="82">
        <v>480798670</v>
      </c>
      <c r="H33" s="83">
        <f t="shared" si="1"/>
        <v>36411670</v>
      </c>
      <c r="I33" s="83">
        <v>570712104</v>
      </c>
      <c r="J33" s="58">
        <f t="shared" si="2"/>
        <v>5.472248023216082</v>
      </c>
      <c r="K33" s="59">
        <f t="shared" si="3"/>
        <v>8.1936847837583</v>
      </c>
      <c r="L33" s="96">
        <v>22741240</v>
      </c>
      <c r="M33" s="97">
        <v>36411670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19516725</v>
      </c>
      <c r="D8" s="64">
        <v>26977968</v>
      </c>
      <c r="E8" s="65">
        <f>($D8-$C8)</f>
        <v>7461243</v>
      </c>
      <c r="F8" s="63">
        <v>19516725</v>
      </c>
      <c r="G8" s="64">
        <v>13138118</v>
      </c>
      <c r="H8" s="65">
        <f>($G8-$F8)</f>
        <v>-6378607</v>
      </c>
      <c r="I8" s="65">
        <v>13847576</v>
      </c>
      <c r="J8" s="30">
        <f>IF($C8=0,0,($E8/$C8)*100)</f>
        <v>38.22999504271337</v>
      </c>
      <c r="K8" s="31">
        <f>IF($F8=0,0,($H8/$F8)*100)</f>
        <v>-32.68277336489601</v>
      </c>
      <c r="L8" s="84">
        <v>12390698</v>
      </c>
      <c r="M8" s="85">
        <v>-6760986</v>
      </c>
      <c r="N8" s="32">
        <f>IF($L8=0,0,($E8/$L8)*100)</f>
        <v>60.216486593410636</v>
      </c>
      <c r="O8" s="31">
        <f>IF($M8=0,0,($H8/$M8)*100)</f>
        <v>94.34433084168494</v>
      </c>
      <c r="P8" s="6"/>
      <c r="Q8" s="33"/>
    </row>
    <row r="9" spans="1:17" ht="12.75">
      <c r="A9" s="3"/>
      <c r="B9" s="29" t="s">
        <v>16</v>
      </c>
      <c r="C9" s="63">
        <v>670836</v>
      </c>
      <c r="D9" s="64">
        <v>654902</v>
      </c>
      <c r="E9" s="65">
        <f>($D9-$C9)</f>
        <v>-15934</v>
      </c>
      <c r="F9" s="63">
        <v>670836</v>
      </c>
      <c r="G9" s="64">
        <v>113687</v>
      </c>
      <c r="H9" s="65">
        <f>($G9-$F9)</f>
        <v>-557149</v>
      </c>
      <c r="I9" s="65">
        <v>119826</v>
      </c>
      <c r="J9" s="30">
        <f>IF($C9=0,0,($E9/$C9)*100)</f>
        <v>-2.375245216416531</v>
      </c>
      <c r="K9" s="31">
        <f>IF($F9=0,0,($H9/$F9)*100)</f>
        <v>-83.05293693242461</v>
      </c>
      <c r="L9" s="84">
        <v>12390698</v>
      </c>
      <c r="M9" s="85">
        <v>-6760986</v>
      </c>
      <c r="N9" s="32">
        <f>IF($L9=0,0,($E9/$L9)*100)</f>
        <v>-0.12859646809243516</v>
      </c>
      <c r="O9" s="31">
        <f>IF($M9=0,0,($H9/$M9)*100)</f>
        <v>8.240647148211815</v>
      </c>
      <c r="P9" s="6"/>
      <c r="Q9" s="33"/>
    </row>
    <row r="10" spans="1:17" ht="12.75">
      <c r="A10" s="3"/>
      <c r="B10" s="29" t="s">
        <v>17</v>
      </c>
      <c r="C10" s="63">
        <v>179587497</v>
      </c>
      <c r="D10" s="64">
        <v>184532886</v>
      </c>
      <c r="E10" s="65">
        <f aca="true" t="shared" si="0" ref="E10:E33">($D10-$C10)</f>
        <v>4945389</v>
      </c>
      <c r="F10" s="63">
        <v>194131113</v>
      </c>
      <c r="G10" s="64">
        <v>194305883</v>
      </c>
      <c r="H10" s="65">
        <f aca="true" t="shared" si="1" ref="H10:H33">($G10-$F10)</f>
        <v>174770</v>
      </c>
      <c r="I10" s="65">
        <v>214584140</v>
      </c>
      <c r="J10" s="30">
        <f aca="true" t="shared" si="2" ref="J10:J33">IF($C10=0,0,($E10/$C10)*100)</f>
        <v>2.7537490541448997</v>
      </c>
      <c r="K10" s="31">
        <f aca="true" t="shared" si="3" ref="K10:K33">IF($F10=0,0,($H10/$F10)*100)</f>
        <v>0.0900267851449448</v>
      </c>
      <c r="L10" s="84">
        <v>12390698</v>
      </c>
      <c r="M10" s="85">
        <v>-6760986</v>
      </c>
      <c r="N10" s="32">
        <f aca="true" t="shared" si="4" ref="N10:N33">IF($L10=0,0,($E10/$L10)*100)</f>
        <v>39.912109874681796</v>
      </c>
      <c r="O10" s="31">
        <f aca="true" t="shared" si="5" ref="O10:O33">IF($M10=0,0,($H10/$M10)*100)</f>
        <v>-2.58497798989674</v>
      </c>
      <c r="P10" s="6"/>
      <c r="Q10" s="33"/>
    </row>
    <row r="11" spans="1:17" ht="16.5">
      <c r="A11" s="7"/>
      <c r="B11" s="34" t="s">
        <v>18</v>
      </c>
      <c r="C11" s="66">
        <v>199775058</v>
      </c>
      <c r="D11" s="67">
        <v>212165756</v>
      </c>
      <c r="E11" s="68">
        <f t="shared" si="0"/>
        <v>12390698</v>
      </c>
      <c r="F11" s="66">
        <v>214318674</v>
      </c>
      <c r="G11" s="67">
        <v>207557688</v>
      </c>
      <c r="H11" s="68">
        <f t="shared" si="1"/>
        <v>-6760986</v>
      </c>
      <c r="I11" s="68">
        <v>228551542</v>
      </c>
      <c r="J11" s="35">
        <f t="shared" si="2"/>
        <v>6.202324816744641</v>
      </c>
      <c r="K11" s="36">
        <f t="shared" si="3"/>
        <v>-3.154641578269563</v>
      </c>
      <c r="L11" s="86">
        <v>12390698</v>
      </c>
      <c r="M11" s="87">
        <v>-6760986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71368487</v>
      </c>
      <c r="D13" s="64">
        <v>89314426</v>
      </c>
      <c r="E13" s="65">
        <f t="shared" si="0"/>
        <v>17945939</v>
      </c>
      <c r="F13" s="63">
        <v>77659021</v>
      </c>
      <c r="G13" s="64">
        <v>94137408</v>
      </c>
      <c r="H13" s="65">
        <f t="shared" si="1"/>
        <v>16478387</v>
      </c>
      <c r="I13" s="65">
        <v>99220831</v>
      </c>
      <c r="J13" s="30">
        <f t="shared" si="2"/>
        <v>25.14546651381302</v>
      </c>
      <c r="K13" s="31">
        <f t="shared" si="3"/>
        <v>21.218896127984927</v>
      </c>
      <c r="L13" s="84">
        <v>11326968</v>
      </c>
      <c r="M13" s="85">
        <v>9264968</v>
      </c>
      <c r="N13" s="32">
        <f t="shared" si="4"/>
        <v>158.43550542386984</v>
      </c>
      <c r="O13" s="31">
        <f t="shared" si="5"/>
        <v>177.85692298127742</v>
      </c>
      <c r="P13" s="6"/>
      <c r="Q13" s="33"/>
    </row>
    <row r="14" spans="1:17" ht="12.75">
      <c r="A14" s="3"/>
      <c r="B14" s="29" t="s">
        <v>21</v>
      </c>
      <c r="C14" s="63">
        <v>11772971</v>
      </c>
      <c r="D14" s="64">
        <v>11400000</v>
      </c>
      <c r="E14" s="65">
        <f t="shared" si="0"/>
        <v>-372971</v>
      </c>
      <c r="F14" s="63">
        <v>12947134</v>
      </c>
      <c r="G14" s="64">
        <v>15753238</v>
      </c>
      <c r="H14" s="65">
        <f t="shared" si="1"/>
        <v>2806104</v>
      </c>
      <c r="I14" s="65">
        <v>19866543</v>
      </c>
      <c r="J14" s="30">
        <f t="shared" si="2"/>
        <v>-3.168027849554713</v>
      </c>
      <c r="K14" s="31">
        <f t="shared" si="3"/>
        <v>21.673553390271547</v>
      </c>
      <c r="L14" s="84">
        <v>11326968</v>
      </c>
      <c r="M14" s="85">
        <v>9264968</v>
      </c>
      <c r="N14" s="32">
        <f t="shared" si="4"/>
        <v>-3.2927699628002833</v>
      </c>
      <c r="O14" s="31">
        <f t="shared" si="5"/>
        <v>30.287249777872947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11326968</v>
      </c>
      <c r="M15" s="85">
        <v>9264968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11326968</v>
      </c>
      <c r="M16" s="85">
        <v>9264968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109237330</v>
      </c>
      <c r="D17" s="64">
        <v>102991330</v>
      </c>
      <c r="E17" s="65">
        <f t="shared" si="0"/>
        <v>-6246000</v>
      </c>
      <c r="F17" s="63">
        <v>114996225</v>
      </c>
      <c r="G17" s="64">
        <v>104976702</v>
      </c>
      <c r="H17" s="65">
        <f t="shared" si="1"/>
        <v>-10019523</v>
      </c>
      <c r="I17" s="65">
        <v>131907847</v>
      </c>
      <c r="J17" s="42">
        <f t="shared" si="2"/>
        <v>-5.717825582152182</v>
      </c>
      <c r="K17" s="31">
        <f t="shared" si="3"/>
        <v>-8.712914706547977</v>
      </c>
      <c r="L17" s="88">
        <v>11326968</v>
      </c>
      <c r="M17" s="85">
        <v>9264968</v>
      </c>
      <c r="N17" s="32">
        <f t="shared" si="4"/>
        <v>-55.14273546106955</v>
      </c>
      <c r="O17" s="31">
        <f t="shared" si="5"/>
        <v>-108.14417275915038</v>
      </c>
      <c r="P17" s="6"/>
      <c r="Q17" s="33"/>
    </row>
    <row r="18" spans="1:17" ht="16.5">
      <c r="A18" s="3"/>
      <c r="B18" s="34" t="s">
        <v>24</v>
      </c>
      <c r="C18" s="66">
        <v>192378788</v>
      </c>
      <c r="D18" s="67">
        <v>203705756</v>
      </c>
      <c r="E18" s="68">
        <f t="shared" si="0"/>
        <v>11326968</v>
      </c>
      <c r="F18" s="66">
        <v>205602380</v>
      </c>
      <c r="G18" s="67">
        <v>214867348</v>
      </c>
      <c r="H18" s="68">
        <f t="shared" si="1"/>
        <v>9264968</v>
      </c>
      <c r="I18" s="68">
        <v>250995221</v>
      </c>
      <c r="J18" s="43">
        <f t="shared" si="2"/>
        <v>5.887846637229048</v>
      </c>
      <c r="K18" s="36">
        <f t="shared" si="3"/>
        <v>4.506255229146666</v>
      </c>
      <c r="L18" s="89">
        <v>11326968</v>
      </c>
      <c r="M18" s="87">
        <v>9264968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7396270</v>
      </c>
      <c r="D19" s="73">
        <v>8460000</v>
      </c>
      <c r="E19" s="74">
        <f t="shared" si="0"/>
        <v>1063730</v>
      </c>
      <c r="F19" s="75">
        <v>8716294</v>
      </c>
      <c r="G19" s="76">
        <v>-7309660</v>
      </c>
      <c r="H19" s="77">
        <f t="shared" si="1"/>
        <v>-16025954</v>
      </c>
      <c r="I19" s="77">
        <v>-22443679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-4396270</v>
      </c>
      <c r="M22" s="85">
        <v>-209675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7396270</v>
      </c>
      <c r="D23" s="64">
        <v>0</v>
      </c>
      <c r="E23" s="65">
        <f t="shared" si="0"/>
        <v>-7396270</v>
      </c>
      <c r="F23" s="63">
        <v>9485675</v>
      </c>
      <c r="G23" s="64">
        <v>0</v>
      </c>
      <c r="H23" s="65">
        <f t="shared" si="1"/>
        <v>-9485675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-4396270</v>
      </c>
      <c r="M23" s="85">
        <v>-209675</v>
      </c>
      <c r="N23" s="32">
        <f t="shared" si="4"/>
        <v>168.23966680845353</v>
      </c>
      <c r="O23" s="31">
        <f t="shared" si="5"/>
        <v>4523.989507571241</v>
      </c>
      <c r="P23" s="6"/>
      <c r="Q23" s="33"/>
    </row>
    <row r="24" spans="1:17" ht="12.75">
      <c r="A24" s="7"/>
      <c r="B24" s="29" t="s">
        <v>29</v>
      </c>
      <c r="C24" s="63">
        <v>49918000</v>
      </c>
      <c r="D24" s="64">
        <v>52918000</v>
      </c>
      <c r="E24" s="65">
        <f t="shared" si="0"/>
        <v>3000000</v>
      </c>
      <c r="F24" s="63">
        <v>51724000</v>
      </c>
      <c r="G24" s="64">
        <v>61000000</v>
      </c>
      <c r="H24" s="65">
        <f t="shared" si="1"/>
        <v>9276000</v>
      </c>
      <c r="I24" s="65">
        <v>43000000</v>
      </c>
      <c r="J24" s="30">
        <f t="shared" si="2"/>
        <v>6.009856164109139</v>
      </c>
      <c r="K24" s="31">
        <f t="shared" si="3"/>
        <v>17.93364782306086</v>
      </c>
      <c r="L24" s="84">
        <v>-4396270</v>
      </c>
      <c r="M24" s="85">
        <v>-209675</v>
      </c>
      <c r="N24" s="32">
        <f t="shared" si="4"/>
        <v>-68.23966680845352</v>
      </c>
      <c r="O24" s="31">
        <f t="shared" si="5"/>
        <v>-4423.989507571241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-4396270</v>
      </c>
      <c r="M25" s="85">
        <v>-209675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57314270</v>
      </c>
      <c r="D26" s="67">
        <v>52918000</v>
      </c>
      <c r="E26" s="68">
        <f t="shared" si="0"/>
        <v>-4396270</v>
      </c>
      <c r="F26" s="66">
        <v>61209675</v>
      </c>
      <c r="G26" s="67">
        <v>61000000</v>
      </c>
      <c r="H26" s="68">
        <f t="shared" si="1"/>
        <v>-209675</v>
      </c>
      <c r="I26" s="68">
        <v>43000000</v>
      </c>
      <c r="J26" s="43">
        <f t="shared" si="2"/>
        <v>-7.670463219718231</v>
      </c>
      <c r="K26" s="36">
        <f t="shared" si="3"/>
        <v>-0.34255205570034475</v>
      </c>
      <c r="L26" s="89">
        <v>-4396270</v>
      </c>
      <c r="M26" s="87">
        <v>-209675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10063730</v>
      </c>
      <c r="M28" s="85">
        <v>4790325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12814270</v>
      </c>
      <c r="D29" s="64">
        <v>24000000</v>
      </c>
      <c r="E29" s="65">
        <f t="shared" si="0"/>
        <v>11185730</v>
      </c>
      <c r="F29" s="63">
        <v>15000000</v>
      </c>
      <c r="G29" s="64">
        <v>30000000</v>
      </c>
      <c r="H29" s="65">
        <f t="shared" si="1"/>
        <v>15000000</v>
      </c>
      <c r="I29" s="65">
        <v>15000000</v>
      </c>
      <c r="J29" s="30">
        <f t="shared" si="2"/>
        <v>87.2911995767219</v>
      </c>
      <c r="K29" s="31">
        <f t="shared" si="3"/>
        <v>100</v>
      </c>
      <c r="L29" s="84">
        <v>10063730</v>
      </c>
      <c r="M29" s="85">
        <v>4790325</v>
      </c>
      <c r="N29" s="32">
        <f t="shared" si="4"/>
        <v>111.14894775595133</v>
      </c>
      <c r="O29" s="31">
        <f t="shared" si="5"/>
        <v>313.13115498426515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10063730</v>
      </c>
      <c r="M30" s="85">
        <v>4790325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23000000</v>
      </c>
      <c r="D31" s="64">
        <v>21918000</v>
      </c>
      <c r="E31" s="65">
        <f t="shared" si="0"/>
        <v>-1082000</v>
      </c>
      <c r="F31" s="63">
        <v>30000000</v>
      </c>
      <c r="G31" s="64">
        <v>28000000</v>
      </c>
      <c r="H31" s="65">
        <f t="shared" si="1"/>
        <v>-2000000</v>
      </c>
      <c r="I31" s="65">
        <v>16500000</v>
      </c>
      <c r="J31" s="30">
        <f t="shared" si="2"/>
        <v>-4.7043478260869565</v>
      </c>
      <c r="K31" s="31">
        <f t="shared" si="3"/>
        <v>-6.666666666666667</v>
      </c>
      <c r="L31" s="84">
        <v>10063730</v>
      </c>
      <c r="M31" s="85">
        <v>4790325</v>
      </c>
      <c r="N31" s="32">
        <f t="shared" si="4"/>
        <v>-10.751480812780152</v>
      </c>
      <c r="O31" s="31">
        <f t="shared" si="5"/>
        <v>-41.750820664568685</v>
      </c>
      <c r="P31" s="6"/>
      <c r="Q31" s="33"/>
    </row>
    <row r="32" spans="1:17" ht="12.75">
      <c r="A32" s="7"/>
      <c r="B32" s="29" t="s">
        <v>36</v>
      </c>
      <c r="C32" s="63">
        <v>21500000</v>
      </c>
      <c r="D32" s="64">
        <v>21460000</v>
      </c>
      <c r="E32" s="65">
        <f t="shared" si="0"/>
        <v>-40000</v>
      </c>
      <c r="F32" s="63">
        <v>16209675</v>
      </c>
      <c r="G32" s="64">
        <v>8000000</v>
      </c>
      <c r="H32" s="65">
        <f t="shared" si="1"/>
        <v>-8209675</v>
      </c>
      <c r="I32" s="65">
        <v>21500000</v>
      </c>
      <c r="J32" s="30">
        <f t="shared" si="2"/>
        <v>-0.18604651162790697</v>
      </c>
      <c r="K32" s="31">
        <f t="shared" si="3"/>
        <v>-50.646758802998825</v>
      </c>
      <c r="L32" s="84">
        <v>10063730</v>
      </c>
      <c r="M32" s="85">
        <v>4790325</v>
      </c>
      <c r="N32" s="32">
        <f t="shared" si="4"/>
        <v>-0.39746694317117015</v>
      </c>
      <c r="O32" s="31">
        <f t="shared" si="5"/>
        <v>-171.3803343196965</v>
      </c>
      <c r="P32" s="6"/>
      <c r="Q32" s="33"/>
    </row>
    <row r="33" spans="1:17" ht="17.25" thickBot="1">
      <c r="A33" s="7"/>
      <c r="B33" s="57" t="s">
        <v>37</v>
      </c>
      <c r="C33" s="81">
        <v>57314270</v>
      </c>
      <c r="D33" s="82">
        <v>67378000</v>
      </c>
      <c r="E33" s="83">
        <f t="shared" si="0"/>
        <v>10063730</v>
      </c>
      <c r="F33" s="81">
        <v>61209675</v>
      </c>
      <c r="G33" s="82">
        <v>66000000</v>
      </c>
      <c r="H33" s="83">
        <f t="shared" si="1"/>
        <v>4790325</v>
      </c>
      <c r="I33" s="83">
        <v>53000000</v>
      </c>
      <c r="J33" s="58">
        <f t="shared" si="2"/>
        <v>17.558855761401134</v>
      </c>
      <c r="K33" s="59">
        <f t="shared" si="3"/>
        <v>7.826091218422578</v>
      </c>
      <c r="L33" s="96">
        <v>10063730</v>
      </c>
      <c r="M33" s="97">
        <v>4790325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31491836</v>
      </c>
      <c r="D8" s="64">
        <v>31522556</v>
      </c>
      <c r="E8" s="65">
        <f>($D8-$C8)</f>
        <v>30720</v>
      </c>
      <c r="F8" s="63">
        <v>33223887</v>
      </c>
      <c r="G8" s="64">
        <v>41530968</v>
      </c>
      <c r="H8" s="65">
        <f>($G8-$F8)</f>
        <v>8307081</v>
      </c>
      <c r="I8" s="65">
        <v>43773639</v>
      </c>
      <c r="J8" s="30">
        <f>IF($C8=0,0,($E8/$C8)*100)</f>
        <v>0.0975490917709593</v>
      </c>
      <c r="K8" s="31">
        <f>IF($F8=0,0,($H8/$F8)*100)</f>
        <v>25.00333871229456</v>
      </c>
      <c r="L8" s="84">
        <v>4311932</v>
      </c>
      <c r="M8" s="85">
        <v>6859724</v>
      </c>
      <c r="N8" s="32">
        <f>IF($L8=0,0,($E8/$L8)*100)</f>
        <v>0.7124416618814954</v>
      </c>
      <c r="O8" s="31">
        <f>IF($M8=0,0,($H8/$M8)*100)</f>
        <v>121.09934743730216</v>
      </c>
      <c r="P8" s="6"/>
      <c r="Q8" s="33"/>
    </row>
    <row r="9" spans="1:17" ht="12.75">
      <c r="A9" s="3"/>
      <c r="B9" s="29" t="s">
        <v>16</v>
      </c>
      <c r="C9" s="63">
        <v>4670727</v>
      </c>
      <c r="D9" s="64">
        <v>3146904</v>
      </c>
      <c r="E9" s="65">
        <f>($D9-$C9)</f>
        <v>-1523823</v>
      </c>
      <c r="F9" s="63">
        <v>4927617</v>
      </c>
      <c r="G9" s="64">
        <v>3316837</v>
      </c>
      <c r="H9" s="65">
        <f>($G9-$F9)</f>
        <v>-1610780</v>
      </c>
      <c r="I9" s="65">
        <v>3495946</v>
      </c>
      <c r="J9" s="30">
        <f>IF($C9=0,0,($E9/$C9)*100)</f>
        <v>-32.624963951008056</v>
      </c>
      <c r="K9" s="31">
        <f>IF($F9=0,0,($H9/$F9)*100)</f>
        <v>-32.688823015262756</v>
      </c>
      <c r="L9" s="84">
        <v>4311932</v>
      </c>
      <c r="M9" s="85">
        <v>6859724</v>
      </c>
      <c r="N9" s="32">
        <f>IF($L9=0,0,($E9/$L9)*100)</f>
        <v>-35.33968068142077</v>
      </c>
      <c r="O9" s="31">
        <f>IF($M9=0,0,($H9/$M9)*100)</f>
        <v>-23.481702762385193</v>
      </c>
      <c r="P9" s="6"/>
      <c r="Q9" s="33"/>
    </row>
    <row r="10" spans="1:17" ht="12.75">
      <c r="A10" s="3"/>
      <c r="B10" s="29" t="s">
        <v>17</v>
      </c>
      <c r="C10" s="63">
        <v>205557280</v>
      </c>
      <c r="D10" s="64">
        <v>211362315</v>
      </c>
      <c r="E10" s="65">
        <f aca="true" t="shared" si="0" ref="E10:E33">($D10-$C10)</f>
        <v>5805035</v>
      </c>
      <c r="F10" s="63">
        <v>222542840</v>
      </c>
      <c r="G10" s="64">
        <v>222706263</v>
      </c>
      <c r="H10" s="65">
        <f aca="true" t="shared" si="1" ref="H10:H33">($G10-$F10)</f>
        <v>163423</v>
      </c>
      <c r="I10" s="65">
        <v>234732400</v>
      </c>
      <c r="J10" s="30">
        <f aca="true" t="shared" si="2" ref="J10:J33">IF($C10=0,0,($E10/$C10)*100)</f>
        <v>2.8240473896132503</v>
      </c>
      <c r="K10" s="31">
        <f aca="true" t="shared" si="3" ref="K10:K33">IF($F10=0,0,($H10/$F10)*100)</f>
        <v>0.07343440031591221</v>
      </c>
      <c r="L10" s="84">
        <v>4311932</v>
      </c>
      <c r="M10" s="85">
        <v>6859724</v>
      </c>
      <c r="N10" s="32">
        <f aca="true" t="shared" si="4" ref="N10:N33">IF($L10=0,0,($E10/$L10)*100)</f>
        <v>134.62723901953927</v>
      </c>
      <c r="O10" s="31">
        <f aca="true" t="shared" si="5" ref="O10:O33">IF($M10=0,0,($H10/$M10)*100)</f>
        <v>2.38235532508305</v>
      </c>
      <c r="P10" s="6"/>
      <c r="Q10" s="33"/>
    </row>
    <row r="11" spans="1:17" ht="16.5">
      <c r="A11" s="7"/>
      <c r="B11" s="34" t="s">
        <v>18</v>
      </c>
      <c r="C11" s="66">
        <v>241719843</v>
      </c>
      <c r="D11" s="67">
        <v>246031775</v>
      </c>
      <c r="E11" s="68">
        <f t="shared" si="0"/>
        <v>4311932</v>
      </c>
      <c r="F11" s="66">
        <v>260694344</v>
      </c>
      <c r="G11" s="67">
        <v>267554068</v>
      </c>
      <c r="H11" s="68">
        <f t="shared" si="1"/>
        <v>6859724</v>
      </c>
      <c r="I11" s="68">
        <v>282001985</v>
      </c>
      <c r="J11" s="35">
        <f t="shared" si="2"/>
        <v>1.7838552046387024</v>
      </c>
      <c r="K11" s="36">
        <f t="shared" si="3"/>
        <v>2.6313282807547216</v>
      </c>
      <c r="L11" s="86">
        <v>4311932</v>
      </c>
      <c r="M11" s="87">
        <v>6859724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81545319</v>
      </c>
      <c r="D13" s="64">
        <v>87773687</v>
      </c>
      <c r="E13" s="65">
        <f t="shared" si="0"/>
        <v>6228368</v>
      </c>
      <c r="F13" s="63">
        <v>86030311</v>
      </c>
      <c r="G13" s="64">
        <v>90148271</v>
      </c>
      <c r="H13" s="65">
        <f t="shared" si="1"/>
        <v>4117960</v>
      </c>
      <c r="I13" s="65">
        <v>95016285</v>
      </c>
      <c r="J13" s="30">
        <f t="shared" si="2"/>
        <v>7.637922171841647</v>
      </c>
      <c r="K13" s="31">
        <f t="shared" si="3"/>
        <v>4.7866385139535295</v>
      </c>
      <c r="L13" s="84">
        <v>4421848</v>
      </c>
      <c r="M13" s="85">
        <v>18553377</v>
      </c>
      <c r="N13" s="32">
        <f t="shared" si="4"/>
        <v>140.85441200149802</v>
      </c>
      <c r="O13" s="31">
        <f t="shared" si="5"/>
        <v>22.195204678911015</v>
      </c>
      <c r="P13" s="6"/>
      <c r="Q13" s="33"/>
    </row>
    <row r="14" spans="1:17" ht="12.75">
      <c r="A14" s="3"/>
      <c r="B14" s="29" t="s">
        <v>21</v>
      </c>
      <c r="C14" s="63">
        <v>8656116</v>
      </c>
      <c r="D14" s="64">
        <v>25073982</v>
      </c>
      <c r="E14" s="65">
        <f t="shared" si="0"/>
        <v>16417866</v>
      </c>
      <c r="F14" s="63">
        <v>9517202</v>
      </c>
      <c r="G14" s="64">
        <v>34734172</v>
      </c>
      <c r="H14" s="65">
        <f t="shared" si="1"/>
        <v>25216970</v>
      </c>
      <c r="I14" s="65">
        <v>36609817</v>
      </c>
      <c r="J14" s="30">
        <f t="shared" si="2"/>
        <v>189.6678140634899</v>
      </c>
      <c r="K14" s="31">
        <f t="shared" si="3"/>
        <v>264.9620129949958</v>
      </c>
      <c r="L14" s="84">
        <v>4421848</v>
      </c>
      <c r="M14" s="85">
        <v>18553377</v>
      </c>
      <c r="N14" s="32">
        <f t="shared" si="4"/>
        <v>371.28969607277315</v>
      </c>
      <c r="O14" s="31">
        <f t="shared" si="5"/>
        <v>135.91579581442235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4421848</v>
      </c>
      <c r="M15" s="85">
        <v>18553377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4421848</v>
      </c>
      <c r="M16" s="85">
        <v>18553377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140436190</v>
      </c>
      <c r="D17" s="64">
        <v>122211804</v>
      </c>
      <c r="E17" s="65">
        <f t="shared" si="0"/>
        <v>-18224386</v>
      </c>
      <c r="F17" s="63">
        <v>145239541</v>
      </c>
      <c r="G17" s="64">
        <v>134457988</v>
      </c>
      <c r="H17" s="65">
        <f t="shared" si="1"/>
        <v>-10781553</v>
      </c>
      <c r="I17" s="65">
        <v>141718722</v>
      </c>
      <c r="J17" s="42">
        <f t="shared" si="2"/>
        <v>-12.976986914840113</v>
      </c>
      <c r="K17" s="31">
        <f t="shared" si="3"/>
        <v>-7.423290466058413</v>
      </c>
      <c r="L17" s="88">
        <v>4421848</v>
      </c>
      <c r="M17" s="85">
        <v>18553377</v>
      </c>
      <c r="N17" s="32">
        <f t="shared" si="4"/>
        <v>-412.1441080742712</v>
      </c>
      <c r="O17" s="31">
        <f t="shared" si="5"/>
        <v>-58.111000493333364</v>
      </c>
      <c r="P17" s="6"/>
      <c r="Q17" s="33"/>
    </row>
    <row r="18" spans="1:17" ht="16.5">
      <c r="A18" s="3"/>
      <c r="B18" s="34" t="s">
        <v>24</v>
      </c>
      <c r="C18" s="66">
        <v>230637625</v>
      </c>
      <c r="D18" s="67">
        <v>235059473</v>
      </c>
      <c r="E18" s="68">
        <f t="shared" si="0"/>
        <v>4421848</v>
      </c>
      <c r="F18" s="66">
        <v>240787054</v>
      </c>
      <c r="G18" s="67">
        <v>259340431</v>
      </c>
      <c r="H18" s="68">
        <f t="shared" si="1"/>
        <v>18553377</v>
      </c>
      <c r="I18" s="68">
        <v>273344824</v>
      </c>
      <c r="J18" s="43">
        <f t="shared" si="2"/>
        <v>1.9172275122066489</v>
      </c>
      <c r="K18" s="36">
        <f t="shared" si="3"/>
        <v>7.7053050368729545</v>
      </c>
      <c r="L18" s="89">
        <v>4421848</v>
      </c>
      <c r="M18" s="87">
        <v>18553377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11082218</v>
      </c>
      <c r="D19" s="73">
        <v>10972302</v>
      </c>
      <c r="E19" s="74">
        <f t="shared" si="0"/>
        <v>-109916</v>
      </c>
      <c r="F19" s="75">
        <v>19907290</v>
      </c>
      <c r="G19" s="76">
        <v>8213637</v>
      </c>
      <c r="H19" s="77">
        <f t="shared" si="1"/>
        <v>-11693653</v>
      </c>
      <c r="I19" s="77">
        <v>8657161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-19313545</v>
      </c>
      <c r="M22" s="85">
        <v>-20253854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12246445</v>
      </c>
      <c r="D23" s="64">
        <v>1416000</v>
      </c>
      <c r="E23" s="65">
        <f t="shared" si="0"/>
        <v>-10830445</v>
      </c>
      <c r="F23" s="63">
        <v>12919999</v>
      </c>
      <c r="G23" s="64">
        <v>1543056</v>
      </c>
      <c r="H23" s="65">
        <f t="shared" si="1"/>
        <v>-11376943</v>
      </c>
      <c r="I23" s="65">
        <v>1626381</v>
      </c>
      <c r="J23" s="30">
        <f t="shared" si="2"/>
        <v>-88.43746083046958</v>
      </c>
      <c r="K23" s="31">
        <f t="shared" si="3"/>
        <v>-88.05684118087007</v>
      </c>
      <c r="L23" s="84">
        <v>-19313545</v>
      </c>
      <c r="M23" s="85">
        <v>-20253854</v>
      </c>
      <c r="N23" s="32">
        <f t="shared" si="4"/>
        <v>56.076939785005806</v>
      </c>
      <c r="O23" s="31">
        <f t="shared" si="5"/>
        <v>56.17174390612275</v>
      </c>
      <c r="P23" s="6"/>
      <c r="Q23" s="33"/>
    </row>
    <row r="24" spans="1:17" ht="12.75">
      <c r="A24" s="7"/>
      <c r="B24" s="29" t="s">
        <v>29</v>
      </c>
      <c r="C24" s="63">
        <v>37394000</v>
      </c>
      <c r="D24" s="64">
        <v>28910900</v>
      </c>
      <c r="E24" s="65">
        <f t="shared" si="0"/>
        <v>-8483100</v>
      </c>
      <c r="F24" s="63">
        <v>39349000</v>
      </c>
      <c r="G24" s="64">
        <v>30472089</v>
      </c>
      <c r="H24" s="65">
        <f t="shared" si="1"/>
        <v>-8876911</v>
      </c>
      <c r="I24" s="65">
        <v>32117581</v>
      </c>
      <c r="J24" s="30">
        <f t="shared" si="2"/>
        <v>-22.685724982617533</v>
      </c>
      <c r="K24" s="31">
        <f t="shared" si="3"/>
        <v>-22.559432260032022</v>
      </c>
      <c r="L24" s="84">
        <v>-19313545</v>
      </c>
      <c r="M24" s="85">
        <v>-20253854</v>
      </c>
      <c r="N24" s="32">
        <f t="shared" si="4"/>
        <v>43.923060214994194</v>
      </c>
      <c r="O24" s="31">
        <f t="shared" si="5"/>
        <v>43.82825609387724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-19313545</v>
      </c>
      <c r="M25" s="85">
        <v>-20253854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49640445</v>
      </c>
      <c r="D26" s="67">
        <v>30326900</v>
      </c>
      <c r="E26" s="68">
        <f t="shared" si="0"/>
        <v>-19313545</v>
      </c>
      <c r="F26" s="66">
        <v>52268999</v>
      </c>
      <c r="G26" s="67">
        <v>32015145</v>
      </c>
      <c r="H26" s="68">
        <f t="shared" si="1"/>
        <v>-20253854</v>
      </c>
      <c r="I26" s="68">
        <v>33743962</v>
      </c>
      <c r="J26" s="43">
        <f t="shared" si="2"/>
        <v>-38.90687321598346</v>
      </c>
      <c r="K26" s="36">
        <f t="shared" si="3"/>
        <v>-38.749267036852956</v>
      </c>
      <c r="L26" s="89">
        <v>-19313545</v>
      </c>
      <c r="M26" s="87">
        <v>-20253854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-18000000</v>
      </c>
      <c r="E28" s="65">
        <f t="shared" si="0"/>
        <v>-18000000</v>
      </c>
      <c r="F28" s="63">
        <v>0</v>
      </c>
      <c r="G28" s="64">
        <v>-18972000</v>
      </c>
      <c r="H28" s="65">
        <f t="shared" si="1"/>
        <v>-18972000</v>
      </c>
      <c r="I28" s="65">
        <v>-19996488</v>
      </c>
      <c r="J28" s="30">
        <f t="shared" si="2"/>
        <v>0</v>
      </c>
      <c r="K28" s="31">
        <f t="shared" si="3"/>
        <v>0</v>
      </c>
      <c r="L28" s="84">
        <v>271102953</v>
      </c>
      <c r="M28" s="85">
        <v>-25763242</v>
      </c>
      <c r="N28" s="32">
        <f t="shared" si="4"/>
        <v>-6.639544055427534</v>
      </c>
      <c r="O28" s="31">
        <f t="shared" si="5"/>
        <v>73.63980045679034</v>
      </c>
      <c r="P28" s="6"/>
      <c r="Q28" s="33"/>
    </row>
    <row r="29" spans="1:17" ht="12.75">
      <c r="A29" s="7"/>
      <c r="B29" s="29" t="s">
        <v>33</v>
      </c>
      <c r="C29" s="63">
        <v>12331000</v>
      </c>
      <c r="D29" s="64">
        <v>402000</v>
      </c>
      <c r="E29" s="65">
        <f t="shared" si="0"/>
        <v>-11929000</v>
      </c>
      <c r="F29" s="63">
        <v>15000000</v>
      </c>
      <c r="G29" s="64">
        <v>527000</v>
      </c>
      <c r="H29" s="65">
        <f t="shared" si="1"/>
        <v>-14473000</v>
      </c>
      <c r="I29" s="65">
        <v>555458</v>
      </c>
      <c r="J29" s="30">
        <f t="shared" si="2"/>
        <v>-96.73992376936177</v>
      </c>
      <c r="K29" s="31">
        <f t="shared" si="3"/>
        <v>-96.48666666666666</v>
      </c>
      <c r="L29" s="84">
        <v>271102953</v>
      </c>
      <c r="M29" s="85">
        <v>-25763242</v>
      </c>
      <c r="N29" s="32">
        <f t="shared" si="4"/>
        <v>-4.40017339095528</v>
      </c>
      <c r="O29" s="31">
        <f t="shared" si="5"/>
        <v>56.17693611696851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271102953</v>
      </c>
      <c r="M30" s="85">
        <v>-25763242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9394000</v>
      </c>
      <c r="D31" s="64">
        <v>18000000</v>
      </c>
      <c r="E31" s="65">
        <f t="shared" si="0"/>
        <v>8606000</v>
      </c>
      <c r="F31" s="63">
        <v>0</v>
      </c>
      <c r="G31" s="64">
        <v>18972000</v>
      </c>
      <c r="H31" s="65">
        <f t="shared" si="1"/>
        <v>18972000</v>
      </c>
      <c r="I31" s="65">
        <v>19996488</v>
      </c>
      <c r="J31" s="30">
        <f t="shared" si="2"/>
        <v>91.61166702150308</v>
      </c>
      <c r="K31" s="31">
        <f t="shared" si="3"/>
        <v>0</v>
      </c>
      <c r="L31" s="84">
        <v>271102953</v>
      </c>
      <c r="M31" s="85">
        <v>-25763242</v>
      </c>
      <c r="N31" s="32">
        <f t="shared" si="4"/>
        <v>3.174439785611631</v>
      </c>
      <c r="O31" s="31">
        <f t="shared" si="5"/>
        <v>-73.63980045679034</v>
      </c>
      <c r="P31" s="6"/>
      <c r="Q31" s="33"/>
    </row>
    <row r="32" spans="1:17" ht="12.75">
      <c r="A32" s="7"/>
      <c r="B32" s="29" t="s">
        <v>36</v>
      </c>
      <c r="C32" s="63">
        <v>27915445</v>
      </c>
      <c r="D32" s="64">
        <v>320341398</v>
      </c>
      <c r="E32" s="65">
        <f t="shared" si="0"/>
        <v>292425953</v>
      </c>
      <c r="F32" s="63">
        <v>37268999</v>
      </c>
      <c r="G32" s="64">
        <v>25978757</v>
      </c>
      <c r="H32" s="65">
        <f t="shared" si="1"/>
        <v>-11290242</v>
      </c>
      <c r="I32" s="65">
        <v>27381609</v>
      </c>
      <c r="J32" s="30">
        <f t="shared" si="2"/>
        <v>1047.5417927244218</v>
      </c>
      <c r="K32" s="31">
        <f t="shared" si="3"/>
        <v>-30.29392337583309</v>
      </c>
      <c r="L32" s="84">
        <v>271102953</v>
      </c>
      <c r="M32" s="85">
        <v>-25763242</v>
      </c>
      <c r="N32" s="32">
        <f t="shared" si="4"/>
        <v>107.86527766077118</v>
      </c>
      <c r="O32" s="31">
        <f t="shared" si="5"/>
        <v>43.823063883031494</v>
      </c>
      <c r="P32" s="6"/>
      <c r="Q32" s="33"/>
    </row>
    <row r="33" spans="1:17" ht="17.25" thickBot="1">
      <c r="A33" s="7"/>
      <c r="B33" s="57" t="s">
        <v>37</v>
      </c>
      <c r="C33" s="81">
        <v>49640445</v>
      </c>
      <c r="D33" s="82">
        <v>320743398</v>
      </c>
      <c r="E33" s="83">
        <f t="shared" si="0"/>
        <v>271102953</v>
      </c>
      <c r="F33" s="81">
        <v>52268999</v>
      </c>
      <c r="G33" s="82">
        <v>26505757</v>
      </c>
      <c r="H33" s="83">
        <f t="shared" si="1"/>
        <v>-25763242</v>
      </c>
      <c r="I33" s="83">
        <v>27937067</v>
      </c>
      <c r="J33" s="58">
        <f t="shared" si="2"/>
        <v>546.133204486785</v>
      </c>
      <c r="K33" s="59">
        <f t="shared" si="3"/>
        <v>-49.28971760105833</v>
      </c>
      <c r="L33" s="96">
        <v>271102953</v>
      </c>
      <c r="M33" s="97">
        <v>-25763242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42284973</v>
      </c>
      <c r="D8" s="64">
        <v>64420419</v>
      </c>
      <c r="E8" s="65">
        <f>($D8-$C8)</f>
        <v>22135446</v>
      </c>
      <c r="F8" s="63">
        <v>44822071</v>
      </c>
      <c r="G8" s="64">
        <v>67641440</v>
      </c>
      <c r="H8" s="65">
        <f>($G8-$F8)</f>
        <v>22819369</v>
      </c>
      <c r="I8" s="65">
        <v>71023512</v>
      </c>
      <c r="J8" s="30">
        <f>IF($C8=0,0,($E8/$C8)*100)</f>
        <v>52.34825619966696</v>
      </c>
      <c r="K8" s="31">
        <f>IF($F8=0,0,($H8/$F8)*100)</f>
        <v>50.9110098906407</v>
      </c>
      <c r="L8" s="84">
        <v>34961726</v>
      </c>
      <c r="M8" s="85">
        <v>31733157</v>
      </c>
      <c r="N8" s="32">
        <f>IF($L8=0,0,($E8/$L8)*100)</f>
        <v>63.31336730915401</v>
      </c>
      <c r="O8" s="31">
        <f>IF($M8=0,0,($H8/$M8)*100)</f>
        <v>71.9101758454099</v>
      </c>
      <c r="P8" s="6"/>
      <c r="Q8" s="33"/>
    </row>
    <row r="9" spans="1:17" ht="12.75">
      <c r="A9" s="3"/>
      <c r="B9" s="29" t="s">
        <v>16</v>
      </c>
      <c r="C9" s="63">
        <v>7947890</v>
      </c>
      <c r="D9" s="64">
        <v>15990534</v>
      </c>
      <c r="E9" s="65">
        <f>($D9-$C9)</f>
        <v>8042644</v>
      </c>
      <c r="F9" s="63">
        <v>8424764</v>
      </c>
      <c r="G9" s="64">
        <v>16790061</v>
      </c>
      <c r="H9" s="65">
        <f>($G9-$F9)</f>
        <v>8365297</v>
      </c>
      <c r="I9" s="65">
        <v>17629564</v>
      </c>
      <c r="J9" s="30">
        <f>IF($C9=0,0,($E9/$C9)*100)</f>
        <v>101.19219063172741</v>
      </c>
      <c r="K9" s="31">
        <f>IF($F9=0,0,($H9/$F9)*100)</f>
        <v>99.2941404649436</v>
      </c>
      <c r="L9" s="84">
        <v>34961726</v>
      </c>
      <c r="M9" s="85">
        <v>31733157</v>
      </c>
      <c r="N9" s="32">
        <f>IF($L9=0,0,($E9/$L9)*100)</f>
        <v>23.00413886888765</v>
      </c>
      <c r="O9" s="31">
        <f>IF($M9=0,0,($H9/$M9)*100)</f>
        <v>26.36137652487586</v>
      </c>
      <c r="P9" s="6"/>
      <c r="Q9" s="33"/>
    </row>
    <row r="10" spans="1:17" ht="12.75">
      <c r="A10" s="3"/>
      <c r="B10" s="29" t="s">
        <v>17</v>
      </c>
      <c r="C10" s="63">
        <v>187850732</v>
      </c>
      <c r="D10" s="64">
        <v>192634368</v>
      </c>
      <c r="E10" s="65">
        <f aca="true" t="shared" si="0" ref="E10:E33">($D10-$C10)</f>
        <v>4783636</v>
      </c>
      <c r="F10" s="63">
        <v>206097737</v>
      </c>
      <c r="G10" s="64">
        <v>206646228</v>
      </c>
      <c r="H10" s="65">
        <f aca="true" t="shared" si="1" ref="H10:H33">($G10-$F10)</f>
        <v>548491</v>
      </c>
      <c r="I10" s="65">
        <v>223613685</v>
      </c>
      <c r="J10" s="30">
        <f aca="true" t="shared" si="2" ref="J10:J33">IF($C10=0,0,($E10/$C10)*100)</f>
        <v>2.5465091080933346</v>
      </c>
      <c r="K10" s="31">
        <f aca="true" t="shared" si="3" ref="K10:K33">IF($F10=0,0,($H10/$F10)*100)</f>
        <v>0.26613150051230305</v>
      </c>
      <c r="L10" s="84">
        <v>34961726</v>
      </c>
      <c r="M10" s="85">
        <v>31733157</v>
      </c>
      <c r="N10" s="32">
        <f aca="true" t="shared" si="4" ref="N10:N33">IF($L10=0,0,($E10/$L10)*100)</f>
        <v>13.682493821958333</v>
      </c>
      <c r="O10" s="31">
        <f aca="true" t="shared" si="5" ref="O10:O33">IF($M10=0,0,($H10/$M10)*100)</f>
        <v>1.728447629714245</v>
      </c>
      <c r="P10" s="6"/>
      <c r="Q10" s="33"/>
    </row>
    <row r="11" spans="1:17" ht="16.5">
      <c r="A11" s="7"/>
      <c r="B11" s="34" t="s">
        <v>18</v>
      </c>
      <c r="C11" s="66">
        <v>238083595</v>
      </c>
      <c r="D11" s="67">
        <v>273045321</v>
      </c>
      <c r="E11" s="68">
        <f t="shared" si="0"/>
        <v>34961726</v>
      </c>
      <c r="F11" s="66">
        <v>259344572</v>
      </c>
      <c r="G11" s="67">
        <v>291077729</v>
      </c>
      <c r="H11" s="68">
        <f t="shared" si="1"/>
        <v>31733157</v>
      </c>
      <c r="I11" s="68">
        <v>312266761</v>
      </c>
      <c r="J11" s="35">
        <f t="shared" si="2"/>
        <v>14.684643013728014</v>
      </c>
      <c r="K11" s="36">
        <f t="shared" si="3"/>
        <v>12.235905596666969</v>
      </c>
      <c r="L11" s="86">
        <v>34961726</v>
      </c>
      <c r="M11" s="87">
        <v>31733157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90255412</v>
      </c>
      <c r="D13" s="64">
        <v>94675484</v>
      </c>
      <c r="E13" s="65">
        <f t="shared" si="0"/>
        <v>4420072</v>
      </c>
      <c r="F13" s="63">
        <v>96573294</v>
      </c>
      <c r="G13" s="64">
        <v>101205168</v>
      </c>
      <c r="H13" s="65">
        <f t="shared" si="1"/>
        <v>4631874</v>
      </c>
      <c r="I13" s="65">
        <v>108769886</v>
      </c>
      <c r="J13" s="30">
        <f t="shared" si="2"/>
        <v>4.897293028810283</v>
      </c>
      <c r="K13" s="31">
        <f t="shared" si="3"/>
        <v>4.796226584132048</v>
      </c>
      <c r="L13" s="84">
        <v>23151503</v>
      </c>
      <c r="M13" s="85">
        <v>31545795</v>
      </c>
      <c r="N13" s="32">
        <f t="shared" si="4"/>
        <v>19.091944052185294</v>
      </c>
      <c r="O13" s="31">
        <f t="shared" si="5"/>
        <v>14.68301559684896</v>
      </c>
      <c r="P13" s="6"/>
      <c r="Q13" s="33"/>
    </row>
    <row r="14" spans="1:17" ht="12.75">
      <c r="A14" s="3"/>
      <c r="B14" s="29" t="s">
        <v>21</v>
      </c>
      <c r="C14" s="63">
        <v>13000000</v>
      </c>
      <c r="D14" s="64">
        <v>12000000</v>
      </c>
      <c r="E14" s="65">
        <f t="shared" si="0"/>
        <v>-1000000</v>
      </c>
      <c r="F14" s="63">
        <v>10000000</v>
      </c>
      <c r="G14" s="64">
        <v>12480000</v>
      </c>
      <c r="H14" s="65">
        <f t="shared" si="1"/>
        <v>2480000</v>
      </c>
      <c r="I14" s="65">
        <v>13104000</v>
      </c>
      <c r="J14" s="30">
        <f t="shared" si="2"/>
        <v>-7.6923076923076925</v>
      </c>
      <c r="K14" s="31">
        <f t="shared" si="3"/>
        <v>24.8</v>
      </c>
      <c r="L14" s="84">
        <v>23151503</v>
      </c>
      <c r="M14" s="85">
        <v>31545795</v>
      </c>
      <c r="N14" s="32">
        <f t="shared" si="4"/>
        <v>-4.319373994854675</v>
      </c>
      <c r="O14" s="31">
        <f t="shared" si="5"/>
        <v>7.86158662351036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23151503</v>
      </c>
      <c r="M15" s="85">
        <v>31545795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23151503</v>
      </c>
      <c r="M16" s="85">
        <v>31545795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121914427</v>
      </c>
      <c r="D17" s="64">
        <v>141645858</v>
      </c>
      <c r="E17" s="65">
        <f t="shared" si="0"/>
        <v>19731431</v>
      </c>
      <c r="F17" s="63">
        <v>130280236</v>
      </c>
      <c r="G17" s="64">
        <v>154714157</v>
      </c>
      <c r="H17" s="65">
        <f t="shared" si="1"/>
        <v>24433921</v>
      </c>
      <c r="I17" s="65">
        <v>164508230</v>
      </c>
      <c r="J17" s="42">
        <f t="shared" si="2"/>
        <v>16.184656308149652</v>
      </c>
      <c r="K17" s="31">
        <f t="shared" si="3"/>
        <v>18.75489464111809</v>
      </c>
      <c r="L17" s="88">
        <v>23151503</v>
      </c>
      <c r="M17" s="85">
        <v>31545795</v>
      </c>
      <c r="N17" s="32">
        <f t="shared" si="4"/>
        <v>85.22742994266939</v>
      </c>
      <c r="O17" s="31">
        <f t="shared" si="5"/>
        <v>77.45539777964068</v>
      </c>
      <c r="P17" s="6"/>
      <c r="Q17" s="33"/>
    </row>
    <row r="18" spans="1:17" ht="16.5">
      <c r="A18" s="3"/>
      <c r="B18" s="34" t="s">
        <v>24</v>
      </c>
      <c r="C18" s="66">
        <v>225169839</v>
      </c>
      <c r="D18" s="67">
        <v>248321342</v>
      </c>
      <c r="E18" s="68">
        <f t="shared" si="0"/>
        <v>23151503</v>
      </c>
      <c r="F18" s="66">
        <v>236853530</v>
      </c>
      <c r="G18" s="67">
        <v>268399325</v>
      </c>
      <c r="H18" s="68">
        <f t="shared" si="1"/>
        <v>31545795</v>
      </c>
      <c r="I18" s="68">
        <v>286382116</v>
      </c>
      <c r="J18" s="43">
        <f t="shared" si="2"/>
        <v>10.2817957781637</v>
      </c>
      <c r="K18" s="36">
        <f t="shared" si="3"/>
        <v>13.318693202503674</v>
      </c>
      <c r="L18" s="89">
        <v>23151503</v>
      </c>
      <c r="M18" s="87">
        <v>31545795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12913756</v>
      </c>
      <c r="D19" s="73">
        <v>24723979</v>
      </c>
      <c r="E19" s="74">
        <f t="shared" si="0"/>
        <v>11810223</v>
      </c>
      <c r="F19" s="75">
        <v>22491042</v>
      </c>
      <c r="G19" s="76">
        <v>22678404</v>
      </c>
      <c r="H19" s="77">
        <f t="shared" si="1"/>
        <v>187362</v>
      </c>
      <c r="I19" s="77">
        <v>25884645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53487371</v>
      </c>
      <c r="M22" s="85">
        <v>57390796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12559500</v>
      </c>
      <c r="D23" s="64">
        <v>40134831</v>
      </c>
      <c r="E23" s="65">
        <f t="shared" si="0"/>
        <v>27575331</v>
      </c>
      <c r="F23" s="63">
        <v>5050125</v>
      </c>
      <c r="G23" s="64">
        <v>40134831</v>
      </c>
      <c r="H23" s="65">
        <f t="shared" si="1"/>
        <v>35084706</v>
      </c>
      <c r="I23" s="65">
        <v>40134831</v>
      </c>
      <c r="J23" s="30">
        <f t="shared" si="2"/>
        <v>219.55755404275646</v>
      </c>
      <c r="K23" s="31">
        <f t="shared" si="3"/>
        <v>694.7294571916536</v>
      </c>
      <c r="L23" s="84">
        <v>53487371</v>
      </c>
      <c r="M23" s="85">
        <v>57390796</v>
      </c>
      <c r="N23" s="32">
        <f t="shared" si="4"/>
        <v>51.554844600606756</v>
      </c>
      <c r="O23" s="31">
        <f t="shared" si="5"/>
        <v>61.13298376276224</v>
      </c>
      <c r="P23" s="6"/>
      <c r="Q23" s="33"/>
    </row>
    <row r="24" spans="1:17" ht="12.75">
      <c r="A24" s="7"/>
      <c r="B24" s="29" t="s">
        <v>29</v>
      </c>
      <c r="C24" s="63">
        <v>30163000</v>
      </c>
      <c r="D24" s="64">
        <v>56075040</v>
      </c>
      <c r="E24" s="65">
        <f t="shared" si="0"/>
        <v>25912040</v>
      </c>
      <c r="F24" s="63">
        <v>31696000</v>
      </c>
      <c r="G24" s="64">
        <v>54002090</v>
      </c>
      <c r="H24" s="65">
        <f t="shared" si="1"/>
        <v>22306090</v>
      </c>
      <c r="I24" s="65">
        <v>57444190</v>
      </c>
      <c r="J24" s="30">
        <f t="shared" si="2"/>
        <v>85.90670689255047</v>
      </c>
      <c r="K24" s="31">
        <f t="shared" si="3"/>
        <v>70.3750946491671</v>
      </c>
      <c r="L24" s="84">
        <v>53487371</v>
      </c>
      <c r="M24" s="85">
        <v>57390796</v>
      </c>
      <c r="N24" s="32">
        <f t="shared" si="4"/>
        <v>48.44515539939325</v>
      </c>
      <c r="O24" s="31">
        <f t="shared" si="5"/>
        <v>38.86701623723776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53487371</v>
      </c>
      <c r="M25" s="85">
        <v>57390796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42722500</v>
      </c>
      <c r="D26" s="67">
        <v>96209871</v>
      </c>
      <c r="E26" s="68">
        <f t="shared" si="0"/>
        <v>53487371</v>
      </c>
      <c r="F26" s="66">
        <v>36746125</v>
      </c>
      <c r="G26" s="67">
        <v>94136921</v>
      </c>
      <c r="H26" s="68">
        <f t="shared" si="1"/>
        <v>57390796</v>
      </c>
      <c r="I26" s="68">
        <v>97579021</v>
      </c>
      <c r="J26" s="43">
        <f t="shared" si="2"/>
        <v>125.19719351629703</v>
      </c>
      <c r="K26" s="36">
        <f t="shared" si="3"/>
        <v>156.18189945198304</v>
      </c>
      <c r="L26" s="89">
        <v>53487371</v>
      </c>
      <c r="M26" s="87">
        <v>57390796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408807892</v>
      </c>
      <c r="M28" s="85">
        <v>430919245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2000000</v>
      </c>
      <c r="D29" s="64">
        <v>1000000</v>
      </c>
      <c r="E29" s="65">
        <f t="shared" si="0"/>
        <v>-1000000</v>
      </c>
      <c r="F29" s="63">
        <v>2000000</v>
      </c>
      <c r="G29" s="64">
        <v>1500000</v>
      </c>
      <c r="H29" s="65">
        <f t="shared" si="1"/>
        <v>-500000</v>
      </c>
      <c r="I29" s="65">
        <v>1500000</v>
      </c>
      <c r="J29" s="30">
        <f t="shared" si="2"/>
        <v>-50</v>
      </c>
      <c r="K29" s="31">
        <f t="shared" si="3"/>
        <v>-25</v>
      </c>
      <c r="L29" s="84">
        <v>408807892</v>
      </c>
      <c r="M29" s="85">
        <v>430919245</v>
      </c>
      <c r="N29" s="32">
        <f t="shared" si="4"/>
        <v>-0.24461367296695927</v>
      </c>
      <c r="O29" s="31">
        <f t="shared" si="5"/>
        <v>-0.11603102107913515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408807892</v>
      </c>
      <c r="M30" s="85">
        <v>430919245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15000000</v>
      </c>
      <c r="D31" s="64">
        <v>218821516</v>
      </c>
      <c r="E31" s="65">
        <f t="shared" si="0"/>
        <v>203821516</v>
      </c>
      <c r="F31" s="63">
        <v>15000000</v>
      </c>
      <c r="G31" s="64">
        <v>233295718</v>
      </c>
      <c r="H31" s="65">
        <f t="shared" si="1"/>
        <v>218295718</v>
      </c>
      <c r="I31" s="65">
        <v>246485144</v>
      </c>
      <c r="J31" s="30">
        <f t="shared" si="2"/>
        <v>1358.8101066666668</v>
      </c>
      <c r="K31" s="31">
        <f t="shared" si="3"/>
        <v>1455.3047866666666</v>
      </c>
      <c r="L31" s="84">
        <v>408807892</v>
      </c>
      <c r="M31" s="85">
        <v>430919245</v>
      </c>
      <c r="N31" s="32">
        <f t="shared" si="4"/>
        <v>49.857529658453856</v>
      </c>
      <c r="O31" s="31">
        <f t="shared" si="5"/>
        <v>50.65815011348588</v>
      </c>
      <c r="P31" s="6"/>
      <c r="Q31" s="33"/>
    </row>
    <row r="32" spans="1:17" ht="12.75">
      <c r="A32" s="7"/>
      <c r="B32" s="29" t="s">
        <v>36</v>
      </c>
      <c r="C32" s="63">
        <v>25722500</v>
      </c>
      <c r="D32" s="64">
        <v>231708876</v>
      </c>
      <c r="E32" s="65">
        <f t="shared" si="0"/>
        <v>205986376</v>
      </c>
      <c r="F32" s="63">
        <v>19746125</v>
      </c>
      <c r="G32" s="64">
        <v>232869652</v>
      </c>
      <c r="H32" s="65">
        <f t="shared" si="1"/>
        <v>213123527</v>
      </c>
      <c r="I32" s="65">
        <v>237459622</v>
      </c>
      <c r="J32" s="30">
        <f t="shared" si="2"/>
        <v>800.8023170376131</v>
      </c>
      <c r="K32" s="31">
        <f t="shared" si="3"/>
        <v>1079.3182307921174</v>
      </c>
      <c r="L32" s="84">
        <v>408807892</v>
      </c>
      <c r="M32" s="85">
        <v>430919245</v>
      </c>
      <c r="N32" s="32">
        <f t="shared" si="4"/>
        <v>50.38708401451311</v>
      </c>
      <c r="O32" s="31">
        <f t="shared" si="5"/>
        <v>49.45788090759326</v>
      </c>
      <c r="P32" s="6"/>
      <c r="Q32" s="33"/>
    </row>
    <row r="33" spans="1:17" ht="17.25" thickBot="1">
      <c r="A33" s="7"/>
      <c r="B33" s="57" t="s">
        <v>37</v>
      </c>
      <c r="C33" s="81">
        <v>42722500</v>
      </c>
      <c r="D33" s="82">
        <v>451530392</v>
      </c>
      <c r="E33" s="83">
        <f t="shared" si="0"/>
        <v>408807892</v>
      </c>
      <c r="F33" s="81">
        <v>36746125</v>
      </c>
      <c r="G33" s="82">
        <v>467665370</v>
      </c>
      <c r="H33" s="83">
        <f t="shared" si="1"/>
        <v>430919245</v>
      </c>
      <c r="I33" s="83">
        <v>485444766</v>
      </c>
      <c r="J33" s="58">
        <f t="shared" si="2"/>
        <v>956.8913148809175</v>
      </c>
      <c r="K33" s="59">
        <f t="shared" si="3"/>
        <v>1172.693025455065</v>
      </c>
      <c r="L33" s="96">
        <v>408807892</v>
      </c>
      <c r="M33" s="97">
        <v>430919245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18268741</v>
      </c>
      <c r="D8" s="64">
        <v>18268999</v>
      </c>
      <c r="E8" s="65">
        <f>($D8-$C8)</f>
        <v>258</v>
      </c>
      <c r="F8" s="63">
        <v>18999490</v>
      </c>
      <c r="G8" s="64">
        <v>19000000</v>
      </c>
      <c r="H8" s="65">
        <f>($G8-$F8)</f>
        <v>510</v>
      </c>
      <c r="I8" s="65">
        <v>21235096</v>
      </c>
      <c r="J8" s="30">
        <f>IF($C8=0,0,($E8/$C8)*100)</f>
        <v>0.0014122483864651646</v>
      </c>
      <c r="K8" s="31">
        <f>IF($F8=0,0,($H8/$F8)*100)</f>
        <v>0.002684282578111307</v>
      </c>
      <c r="L8" s="84">
        <v>2022884</v>
      </c>
      <c r="M8" s="85">
        <v>12733255</v>
      </c>
      <c r="N8" s="32">
        <f>IF($L8=0,0,($E8/$L8)*100)</f>
        <v>0.012754067954465011</v>
      </c>
      <c r="O8" s="31">
        <f>IF($M8=0,0,($H8/$M8)*100)</f>
        <v>0.00400526024178421</v>
      </c>
      <c r="P8" s="6"/>
      <c r="Q8" s="33"/>
    </row>
    <row r="9" spans="1:17" ht="12.75">
      <c r="A9" s="3"/>
      <c r="B9" s="29" t="s">
        <v>16</v>
      </c>
      <c r="C9" s="63">
        <v>2353661</v>
      </c>
      <c r="D9" s="64">
        <v>2354000</v>
      </c>
      <c r="E9" s="65">
        <f>($D9-$C9)</f>
        <v>339</v>
      </c>
      <c r="F9" s="63">
        <v>2447807</v>
      </c>
      <c r="G9" s="64">
        <v>2448000</v>
      </c>
      <c r="H9" s="65">
        <f>($G9-$F9)</f>
        <v>193</v>
      </c>
      <c r="I9" s="65">
        <v>2546000</v>
      </c>
      <c r="J9" s="30">
        <f>IF($C9=0,0,($E9/$C9)*100)</f>
        <v>0.014403093733549564</v>
      </c>
      <c r="K9" s="31">
        <f>IF($F9=0,0,($H9/$F9)*100)</f>
        <v>0.00788460854961196</v>
      </c>
      <c r="L9" s="84">
        <v>2022884</v>
      </c>
      <c r="M9" s="85">
        <v>12733255</v>
      </c>
      <c r="N9" s="32">
        <f>IF($L9=0,0,($E9/$L9)*100)</f>
        <v>0.016758252079704026</v>
      </c>
      <c r="O9" s="31">
        <f>IF($M9=0,0,($H9/$M9)*100)</f>
        <v>0.0015157161307144166</v>
      </c>
      <c r="P9" s="6"/>
      <c r="Q9" s="33"/>
    </row>
    <row r="10" spans="1:17" ht="12.75">
      <c r="A10" s="3"/>
      <c r="B10" s="29" t="s">
        <v>17</v>
      </c>
      <c r="C10" s="63">
        <v>123494706</v>
      </c>
      <c r="D10" s="64">
        <v>125516993</v>
      </c>
      <c r="E10" s="65">
        <f aca="true" t="shared" si="0" ref="E10:E33">($D10-$C10)</f>
        <v>2022287</v>
      </c>
      <c r="F10" s="63">
        <v>135504791</v>
      </c>
      <c r="G10" s="64">
        <v>148237343</v>
      </c>
      <c r="H10" s="65">
        <f aca="true" t="shared" si="1" ref="H10:H33">($G10-$F10)</f>
        <v>12732552</v>
      </c>
      <c r="I10" s="65">
        <v>159561702</v>
      </c>
      <c r="J10" s="30">
        <f aca="true" t="shared" si="2" ref="J10:J33">IF($C10=0,0,($E10/$C10)*100)</f>
        <v>1.6375495480753646</v>
      </c>
      <c r="K10" s="31">
        <f aca="true" t="shared" si="3" ref="K10:K33">IF($F10=0,0,($H10/$F10)*100)</f>
        <v>9.396385106412954</v>
      </c>
      <c r="L10" s="84">
        <v>2022884</v>
      </c>
      <c r="M10" s="85">
        <v>12733255</v>
      </c>
      <c r="N10" s="32">
        <f aca="true" t="shared" si="4" ref="N10:N33">IF($L10=0,0,($E10/$L10)*100)</f>
        <v>99.97048767996584</v>
      </c>
      <c r="O10" s="31">
        <f aca="true" t="shared" si="5" ref="O10:O33">IF($M10=0,0,($H10/$M10)*100)</f>
        <v>99.9944790236275</v>
      </c>
      <c r="P10" s="6"/>
      <c r="Q10" s="33"/>
    </row>
    <row r="11" spans="1:17" ht="16.5">
      <c r="A11" s="7"/>
      <c r="B11" s="34" t="s">
        <v>18</v>
      </c>
      <c r="C11" s="66">
        <v>144117108</v>
      </c>
      <c r="D11" s="67">
        <v>146139992</v>
      </c>
      <c r="E11" s="68">
        <f t="shared" si="0"/>
        <v>2022884</v>
      </c>
      <c r="F11" s="66">
        <v>156952088</v>
      </c>
      <c r="G11" s="67">
        <v>169685343</v>
      </c>
      <c r="H11" s="68">
        <f t="shared" si="1"/>
        <v>12733255</v>
      </c>
      <c r="I11" s="68">
        <v>183342798</v>
      </c>
      <c r="J11" s="35">
        <f t="shared" si="2"/>
        <v>1.4036390461013137</v>
      </c>
      <c r="K11" s="36">
        <f t="shared" si="3"/>
        <v>8.112829311324612</v>
      </c>
      <c r="L11" s="86">
        <v>2022884</v>
      </c>
      <c r="M11" s="87">
        <v>12733255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69792290</v>
      </c>
      <c r="D13" s="64">
        <v>81538000</v>
      </c>
      <c r="E13" s="65">
        <f t="shared" si="0"/>
        <v>11745710</v>
      </c>
      <c r="F13" s="63">
        <v>74677491</v>
      </c>
      <c r="G13" s="64">
        <v>87245000</v>
      </c>
      <c r="H13" s="65">
        <f t="shared" si="1"/>
        <v>12567509</v>
      </c>
      <c r="I13" s="65">
        <v>93352000</v>
      </c>
      <c r="J13" s="30">
        <f t="shared" si="2"/>
        <v>16.82952371959711</v>
      </c>
      <c r="K13" s="31">
        <f t="shared" si="3"/>
        <v>16.829045582155405</v>
      </c>
      <c r="L13" s="84">
        <v>3467430</v>
      </c>
      <c r="M13" s="85">
        <v>-3098123</v>
      </c>
      <c r="N13" s="32">
        <f t="shared" si="4"/>
        <v>338.743968876084</v>
      </c>
      <c r="O13" s="31">
        <f t="shared" si="5"/>
        <v>-405.6491301346009</v>
      </c>
      <c r="P13" s="6"/>
      <c r="Q13" s="33"/>
    </row>
    <row r="14" spans="1:17" ht="12.75">
      <c r="A14" s="3"/>
      <c r="B14" s="29" t="s">
        <v>21</v>
      </c>
      <c r="C14" s="63">
        <v>5500000</v>
      </c>
      <c r="D14" s="64">
        <v>6828721</v>
      </c>
      <c r="E14" s="65">
        <f t="shared" si="0"/>
        <v>1328721</v>
      </c>
      <c r="F14" s="63">
        <v>6000000</v>
      </c>
      <c r="G14" s="64">
        <v>7101869</v>
      </c>
      <c r="H14" s="65">
        <f t="shared" si="1"/>
        <v>1101869</v>
      </c>
      <c r="I14" s="65">
        <v>7385944</v>
      </c>
      <c r="J14" s="30">
        <f t="shared" si="2"/>
        <v>24.158563636363635</v>
      </c>
      <c r="K14" s="31">
        <f t="shared" si="3"/>
        <v>18.364483333333332</v>
      </c>
      <c r="L14" s="84">
        <v>3467430</v>
      </c>
      <c r="M14" s="85">
        <v>-3098123</v>
      </c>
      <c r="N14" s="32">
        <f t="shared" si="4"/>
        <v>38.32005260380166</v>
      </c>
      <c r="O14" s="31">
        <f t="shared" si="5"/>
        <v>-35.565695745456196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3467430</v>
      </c>
      <c r="M15" s="85">
        <v>-3098123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3467430</v>
      </c>
      <c r="M16" s="85">
        <v>-3098123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66486114</v>
      </c>
      <c r="D17" s="64">
        <v>56879113</v>
      </c>
      <c r="E17" s="65">
        <f t="shared" si="0"/>
        <v>-9607001</v>
      </c>
      <c r="F17" s="63">
        <v>73922222</v>
      </c>
      <c r="G17" s="64">
        <v>57154721</v>
      </c>
      <c r="H17" s="65">
        <f t="shared" si="1"/>
        <v>-16767501</v>
      </c>
      <c r="I17" s="65">
        <v>61440107</v>
      </c>
      <c r="J17" s="42">
        <f t="shared" si="2"/>
        <v>-14.449635302794203</v>
      </c>
      <c r="K17" s="31">
        <f t="shared" si="3"/>
        <v>-22.682625800939803</v>
      </c>
      <c r="L17" s="88">
        <v>3467430</v>
      </c>
      <c r="M17" s="85">
        <v>-3098123</v>
      </c>
      <c r="N17" s="32">
        <f t="shared" si="4"/>
        <v>-277.0640214798857</v>
      </c>
      <c r="O17" s="31">
        <f t="shared" si="5"/>
        <v>541.2148258800571</v>
      </c>
      <c r="P17" s="6"/>
      <c r="Q17" s="33"/>
    </row>
    <row r="18" spans="1:17" ht="16.5">
      <c r="A18" s="3"/>
      <c r="B18" s="34" t="s">
        <v>24</v>
      </c>
      <c r="C18" s="66">
        <v>141778404</v>
      </c>
      <c r="D18" s="67">
        <v>145245834</v>
      </c>
      <c r="E18" s="68">
        <f t="shared" si="0"/>
        <v>3467430</v>
      </c>
      <c r="F18" s="66">
        <v>154599713</v>
      </c>
      <c r="G18" s="67">
        <v>151501590</v>
      </c>
      <c r="H18" s="68">
        <f t="shared" si="1"/>
        <v>-3098123</v>
      </c>
      <c r="I18" s="68">
        <v>162178051</v>
      </c>
      <c r="J18" s="43">
        <f t="shared" si="2"/>
        <v>2.4456686647424806</v>
      </c>
      <c r="K18" s="36">
        <f t="shared" si="3"/>
        <v>-2.0039642635041632</v>
      </c>
      <c r="L18" s="89">
        <v>3467430</v>
      </c>
      <c r="M18" s="87">
        <v>-3098123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2338704</v>
      </c>
      <c r="D19" s="73">
        <v>894158</v>
      </c>
      <c r="E19" s="74">
        <f t="shared" si="0"/>
        <v>-1444546</v>
      </c>
      <c r="F19" s="75">
        <v>2352375</v>
      </c>
      <c r="G19" s="76">
        <v>18183753</v>
      </c>
      <c r="H19" s="77">
        <f t="shared" si="1"/>
        <v>15831378</v>
      </c>
      <c r="I19" s="77">
        <v>21164747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325439580</v>
      </c>
      <c r="M22" s="85">
        <v>338308443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2100000</v>
      </c>
      <c r="D23" s="64">
        <v>348896580</v>
      </c>
      <c r="E23" s="65">
        <f t="shared" si="0"/>
        <v>346796580</v>
      </c>
      <c r="F23" s="63">
        <v>2200000</v>
      </c>
      <c r="G23" s="64">
        <v>362852443</v>
      </c>
      <c r="H23" s="65">
        <f t="shared" si="1"/>
        <v>360652443</v>
      </c>
      <c r="I23" s="65">
        <v>377366541</v>
      </c>
      <c r="J23" s="30">
        <f t="shared" si="2"/>
        <v>16514.12285714286</v>
      </c>
      <c r="K23" s="31">
        <f t="shared" si="3"/>
        <v>16393.292863636365</v>
      </c>
      <c r="L23" s="84">
        <v>325439580</v>
      </c>
      <c r="M23" s="85">
        <v>338308443</v>
      </c>
      <c r="N23" s="32">
        <f t="shared" si="4"/>
        <v>106.56250846931403</v>
      </c>
      <c r="O23" s="31">
        <f t="shared" si="5"/>
        <v>106.60462381661577</v>
      </c>
      <c r="P23" s="6"/>
      <c r="Q23" s="33"/>
    </row>
    <row r="24" spans="1:17" ht="12.75">
      <c r="A24" s="7"/>
      <c r="B24" s="29" t="s">
        <v>29</v>
      </c>
      <c r="C24" s="63">
        <v>21357000</v>
      </c>
      <c r="D24" s="64">
        <v>0</v>
      </c>
      <c r="E24" s="65">
        <f t="shared" si="0"/>
        <v>-21357000</v>
      </c>
      <c r="F24" s="63">
        <v>22344000</v>
      </c>
      <c r="G24" s="64">
        <v>0</v>
      </c>
      <c r="H24" s="65">
        <f t="shared" si="1"/>
        <v>-22344000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325439580</v>
      </c>
      <c r="M24" s="85">
        <v>338308443</v>
      </c>
      <c r="N24" s="32">
        <f t="shared" si="4"/>
        <v>-6.562508469314028</v>
      </c>
      <c r="O24" s="31">
        <f t="shared" si="5"/>
        <v>-6.604623816615773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325439580</v>
      </c>
      <c r="M25" s="85">
        <v>338308443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23457000</v>
      </c>
      <c r="D26" s="67">
        <v>348896580</v>
      </c>
      <c r="E26" s="68">
        <f t="shared" si="0"/>
        <v>325439580</v>
      </c>
      <c r="F26" s="66">
        <v>24544000</v>
      </c>
      <c r="G26" s="67">
        <v>362852443</v>
      </c>
      <c r="H26" s="68">
        <f t="shared" si="1"/>
        <v>338308443</v>
      </c>
      <c r="I26" s="68">
        <v>377366541</v>
      </c>
      <c r="J26" s="43">
        <f t="shared" si="2"/>
        <v>1387.3879012661466</v>
      </c>
      <c r="K26" s="36">
        <f t="shared" si="3"/>
        <v>1378.375338168188</v>
      </c>
      <c r="L26" s="89">
        <v>325439580</v>
      </c>
      <c r="M26" s="87">
        <v>338308443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325439580</v>
      </c>
      <c r="M28" s="85">
        <v>338308443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325439580</v>
      </c>
      <c r="M29" s="85">
        <v>338308443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325439580</v>
      </c>
      <c r="M30" s="85">
        <v>338308443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4657000</v>
      </c>
      <c r="D31" s="64">
        <v>0</v>
      </c>
      <c r="E31" s="65">
        <f t="shared" si="0"/>
        <v>-4657000</v>
      </c>
      <c r="F31" s="63">
        <v>6544000</v>
      </c>
      <c r="G31" s="64">
        <v>0</v>
      </c>
      <c r="H31" s="65">
        <f t="shared" si="1"/>
        <v>-6544000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325439580</v>
      </c>
      <c r="M31" s="85">
        <v>338308443</v>
      </c>
      <c r="N31" s="32">
        <f t="shared" si="4"/>
        <v>-1.4309875891555661</v>
      </c>
      <c r="O31" s="31">
        <f t="shared" si="5"/>
        <v>-1.934329495879593</v>
      </c>
      <c r="P31" s="6"/>
      <c r="Q31" s="33"/>
    </row>
    <row r="32" spans="1:17" ht="12.75">
      <c r="A32" s="7"/>
      <c r="B32" s="29" t="s">
        <v>36</v>
      </c>
      <c r="C32" s="63">
        <v>18800000</v>
      </c>
      <c r="D32" s="64">
        <v>348896580</v>
      </c>
      <c r="E32" s="65">
        <f t="shared" si="0"/>
        <v>330096580</v>
      </c>
      <c r="F32" s="63">
        <v>18000000</v>
      </c>
      <c r="G32" s="64">
        <v>362852443</v>
      </c>
      <c r="H32" s="65">
        <f t="shared" si="1"/>
        <v>344852443</v>
      </c>
      <c r="I32" s="65">
        <v>377366541</v>
      </c>
      <c r="J32" s="30">
        <f t="shared" si="2"/>
        <v>1755.8328723404254</v>
      </c>
      <c r="K32" s="31">
        <f t="shared" si="3"/>
        <v>1915.8469055555556</v>
      </c>
      <c r="L32" s="84">
        <v>325439580</v>
      </c>
      <c r="M32" s="85">
        <v>338308443</v>
      </c>
      <c r="N32" s="32">
        <f t="shared" si="4"/>
        <v>101.43098758915556</v>
      </c>
      <c r="O32" s="31">
        <f t="shared" si="5"/>
        <v>101.9343294958796</v>
      </c>
      <c r="P32" s="6"/>
      <c r="Q32" s="33"/>
    </row>
    <row r="33" spans="1:17" ht="17.25" thickBot="1">
      <c r="A33" s="7"/>
      <c r="B33" s="57" t="s">
        <v>37</v>
      </c>
      <c r="C33" s="81">
        <v>23457000</v>
      </c>
      <c r="D33" s="82">
        <v>348896580</v>
      </c>
      <c r="E33" s="83">
        <f t="shared" si="0"/>
        <v>325439580</v>
      </c>
      <c r="F33" s="81">
        <v>24544000</v>
      </c>
      <c r="G33" s="82">
        <v>362852443</v>
      </c>
      <c r="H33" s="83">
        <f t="shared" si="1"/>
        <v>338308443</v>
      </c>
      <c r="I33" s="83">
        <v>377366541</v>
      </c>
      <c r="J33" s="58">
        <f t="shared" si="2"/>
        <v>1387.3879012661466</v>
      </c>
      <c r="K33" s="59">
        <f t="shared" si="3"/>
        <v>1378.375338168188</v>
      </c>
      <c r="L33" s="96">
        <v>325439580</v>
      </c>
      <c r="M33" s="97">
        <v>338308443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79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23973509</v>
      </c>
      <c r="M8" s="85">
        <v>-6741888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39749541</v>
      </c>
      <c r="D9" s="64">
        <v>49452000</v>
      </c>
      <c r="E9" s="65">
        <f>($D9-$C9)</f>
        <v>9702459</v>
      </c>
      <c r="F9" s="63">
        <v>42532009</v>
      </c>
      <c r="G9" s="64">
        <v>41771112</v>
      </c>
      <c r="H9" s="65">
        <f>($G9-$F9)</f>
        <v>-760897</v>
      </c>
      <c r="I9" s="65">
        <v>46081112</v>
      </c>
      <c r="J9" s="30">
        <f>IF($C9=0,0,($E9/$C9)*100)</f>
        <v>24.408983741472635</v>
      </c>
      <c r="K9" s="31">
        <f>IF($F9=0,0,($H9/$F9)*100)</f>
        <v>-1.788998492876271</v>
      </c>
      <c r="L9" s="84">
        <v>23973509</v>
      </c>
      <c r="M9" s="85">
        <v>-6741888</v>
      </c>
      <c r="N9" s="32">
        <f>IF($L9=0,0,($E9/$L9)*100)</f>
        <v>40.47158469792637</v>
      </c>
      <c r="O9" s="31">
        <f>IF($M9=0,0,($H9/$M9)*100)</f>
        <v>11.286111546201894</v>
      </c>
      <c r="P9" s="6"/>
      <c r="Q9" s="33"/>
    </row>
    <row r="10" spans="1:17" ht="12.75">
      <c r="A10" s="3"/>
      <c r="B10" s="29" t="s">
        <v>17</v>
      </c>
      <c r="C10" s="63">
        <v>435570300</v>
      </c>
      <c r="D10" s="64">
        <v>449841350</v>
      </c>
      <c r="E10" s="65">
        <f aca="true" t="shared" si="0" ref="E10:E33">($D10-$C10)</f>
        <v>14271050</v>
      </c>
      <c r="F10" s="63">
        <v>479490541</v>
      </c>
      <c r="G10" s="64">
        <v>473509550</v>
      </c>
      <c r="H10" s="65">
        <f aca="true" t="shared" si="1" ref="H10:H33">($G10-$F10)</f>
        <v>-5980991</v>
      </c>
      <c r="I10" s="65">
        <v>518686203</v>
      </c>
      <c r="J10" s="30">
        <f aca="true" t="shared" si="2" ref="J10:J33">IF($C10=0,0,($E10/$C10)*100)</f>
        <v>3.276405668614228</v>
      </c>
      <c r="K10" s="31">
        <f aca="true" t="shared" si="3" ref="K10:K33">IF($F10=0,0,($H10/$F10)*100)</f>
        <v>-1.247363709725402</v>
      </c>
      <c r="L10" s="84">
        <v>23973509</v>
      </c>
      <c r="M10" s="85">
        <v>-6741888</v>
      </c>
      <c r="N10" s="32">
        <f aca="true" t="shared" si="4" ref="N10:N33">IF($L10=0,0,($E10/$L10)*100)</f>
        <v>59.52841530207363</v>
      </c>
      <c r="O10" s="31">
        <f aca="true" t="shared" si="5" ref="O10:O33">IF($M10=0,0,($H10/$M10)*100)</f>
        <v>88.7138884537981</v>
      </c>
      <c r="P10" s="6"/>
      <c r="Q10" s="33"/>
    </row>
    <row r="11" spans="1:17" ht="16.5">
      <c r="A11" s="7"/>
      <c r="B11" s="34" t="s">
        <v>18</v>
      </c>
      <c r="C11" s="66">
        <v>475319841</v>
      </c>
      <c r="D11" s="67">
        <v>499293350</v>
      </c>
      <c r="E11" s="68">
        <f t="shared" si="0"/>
        <v>23973509</v>
      </c>
      <c r="F11" s="66">
        <v>522022550</v>
      </c>
      <c r="G11" s="67">
        <v>515280662</v>
      </c>
      <c r="H11" s="68">
        <f t="shared" si="1"/>
        <v>-6741888</v>
      </c>
      <c r="I11" s="68">
        <v>564767315</v>
      </c>
      <c r="J11" s="35">
        <f t="shared" si="2"/>
        <v>5.043658381599097</v>
      </c>
      <c r="K11" s="36">
        <f t="shared" si="3"/>
        <v>-1.2914936337520284</v>
      </c>
      <c r="L11" s="86">
        <v>23973509</v>
      </c>
      <c r="M11" s="87">
        <v>-6741888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166593323</v>
      </c>
      <c r="D13" s="64">
        <v>173093395</v>
      </c>
      <c r="E13" s="65">
        <f t="shared" si="0"/>
        <v>6500072</v>
      </c>
      <c r="F13" s="63">
        <v>179586349</v>
      </c>
      <c r="G13" s="64">
        <v>181748070</v>
      </c>
      <c r="H13" s="65">
        <f t="shared" si="1"/>
        <v>2161721</v>
      </c>
      <c r="I13" s="65">
        <v>192652951</v>
      </c>
      <c r="J13" s="30">
        <f t="shared" si="2"/>
        <v>3.9017602164043512</v>
      </c>
      <c r="K13" s="31">
        <f t="shared" si="3"/>
        <v>1.2037223386060374</v>
      </c>
      <c r="L13" s="84">
        <v>23973553</v>
      </c>
      <c r="M13" s="85">
        <v>-13912283</v>
      </c>
      <c r="N13" s="32">
        <f t="shared" si="4"/>
        <v>27.113511293048635</v>
      </c>
      <c r="O13" s="31">
        <f t="shared" si="5"/>
        <v>-15.538218996838982</v>
      </c>
      <c r="P13" s="6"/>
      <c r="Q13" s="33"/>
    </row>
    <row r="14" spans="1:17" ht="12.75">
      <c r="A14" s="3"/>
      <c r="B14" s="29" t="s">
        <v>21</v>
      </c>
      <c r="C14" s="63">
        <v>5350000</v>
      </c>
      <c r="D14" s="64">
        <v>20283400</v>
      </c>
      <c r="E14" s="65">
        <f t="shared" si="0"/>
        <v>14933400</v>
      </c>
      <c r="F14" s="63">
        <v>5725000</v>
      </c>
      <c r="G14" s="64">
        <v>31455590</v>
      </c>
      <c r="H14" s="65">
        <f t="shared" si="1"/>
        <v>25730590</v>
      </c>
      <c r="I14" s="65">
        <v>33342926</v>
      </c>
      <c r="J14" s="30">
        <f t="shared" si="2"/>
        <v>279.12897196261684</v>
      </c>
      <c r="K14" s="31">
        <f t="shared" si="3"/>
        <v>449.4426200873362</v>
      </c>
      <c r="L14" s="84">
        <v>23973553</v>
      </c>
      <c r="M14" s="85">
        <v>-13912283</v>
      </c>
      <c r="N14" s="32">
        <f t="shared" si="4"/>
        <v>62.291142243287844</v>
      </c>
      <c r="O14" s="31">
        <f t="shared" si="5"/>
        <v>-184.948724806705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23973553</v>
      </c>
      <c r="M15" s="85">
        <v>-13912283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111724000</v>
      </c>
      <c r="D16" s="64">
        <v>129099000</v>
      </c>
      <c r="E16" s="65">
        <f t="shared" si="0"/>
        <v>17375000</v>
      </c>
      <c r="F16" s="63">
        <v>117868820</v>
      </c>
      <c r="G16" s="64">
        <v>90140382</v>
      </c>
      <c r="H16" s="65">
        <f t="shared" si="1"/>
        <v>-27728438</v>
      </c>
      <c r="I16" s="65">
        <v>95548805</v>
      </c>
      <c r="J16" s="30">
        <f t="shared" si="2"/>
        <v>15.551716730514482</v>
      </c>
      <c r="K16" s="31">
        <f t="shared" si="3"/>
        <v>-23.524828703638505</v>
      </c>
      <c r="L16" s="84">
        <v>23973553</v>
      </c>
      <c r="M16" s="85">
        <v>-13912283</v>
      </c>
      <c r="N16" s="32">
        <f t="shared" si="4"/>
        <v>72.47569853329625</v>
      </c>
      <c r="O16" s="31">
        <f t="shared" si="5"/>
        <v>199.3090422326803</v>
      </c>
      <c r="P16" s="6"/>
      <c r="Q16" s="33"/>
    </row>
    <row r="17" spans="1:17" ht="12.75">
      <c r="A17" s="3"/>
      <c r="B17" s="29" t="s">
        <v>23</v>
      </c>
      <c r="C17" s="63">
        <v>191652517</v>
      </c>
      <c r="D17" s="64">
        <v>176817598</v>
      </c>
      <c r="E17" s="65">
        <f t="shared" si="0"/>
        <v>-14834919</v>
      </c>
      <c r="F17" s="63">
        <v>218842380</v>
      </c>
      <c r="G17" s="64">
        <v>204766224</v>
      </c>
      <c r="H17" s="65">
        <f t="shared" si="1"/>
        <v>-14076156</v>
      </c>
      <c r="I17" s="65">
        <v>228446262</v>
      </c>
      <c r="J17" s="42">
        <f t="shared" si="2"/>
        <v>-7.7405291786488775</v>
      </c>
      <c r="K17" s="31">
        <f t="shared" si="3"/>
        <v>-6.43209784137789</v>
      </c>
      <c r="L17" s="88">
        <v>23973553</v>
      </c>
      <c r="M17" s="85">
        <v>-13912283</v>
      </c>
      <c r="N17" s="32">
        <f t="shared" si="4"/>
        <v>-61.88035206963273</v>
      </c>
      <c r="O17" s="31">
        <f t="shared" si="5"/>
        <v>101.17790157086368</v>
      </c>
      <c r="P17" s="6"/>
      <c r="Q17" s="33"/>
    </row>
    <row r="18" spans="1:17" ht="16.5">
      <c r="A18" s="3"/>
      <c r="B18" s="34" t="s">
        <v>24</v>
      </c>
      <c r="C18" s="66">
        <v>475319840</v>
      </c>
      <c r="D18" s="67">
        <v>499293393</v>
      </c>
      <c r="E18" s="68">
        <f t="shared" si="0"/>
        <v>23973553</v>
      </c>
      <c r="F18" s="66">
        <v>522022549</v>
      </c>
      <c r="G18" s="67">
        <v>508110266</v>
      </c>
      <c r="H18" s="68">
        <f t="shared" si="1"/>
        <v>-13912283</v>
      </c>
      <c r="I18" s="68">
        <v>549990944</v>
      </c>
      <c r="J18" s="43">
        <f t="shared" si="2"/>
        <v>5.043667649134949</v>
      </c>
      <c r="K18" s="36">
        <f t="shared" si="3"/>
        <v>-2.6650731901621363</v>
      </c>
      <c r="L18" s="89">
        <v>23973553</v>
      </c>
      <c r="M18" s="87">
        <v>-13912283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</v>
      </c>
      <c r="D19" s="73">
        <v>-43</v>
      </c>
      <c r="E19" s="74">
        <f t="shared" si="0"/>
        <v>-44</v>
      </c>
      <c r="F19" s="75">
        <v>1</v>
      </c>
      <c r="G19" s="76">
        <v>7170396</v>
      </c>
      <c r="H19" s="77">
        <f t="shared" si="1"/>
        <v>7170395</v>
      </c>
      <c r="I19" s="77">
        <v>14776371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1830035950</v>
      </c>
      <c r="M22" s="85">
        <v>1999822634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4000000</v>
      </c>
      <c r="E23" s="65">
        <f t="shared" si="0"/>
        <v>4000000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1830035950</v>
      </c>
      <c r="M23" s="85">
        <v>1999822634</v>
      </c>
      <c r="N23" s="32">
        <f t="shared" si="4"/>
        <v>0.21857494110976344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279630050</v>
      </c>
      <c r="D24" s="64">
        <v>2105666000</v>
      </c>
      <c r="E24" s="65">
        <f t="shared" si="0"/>
        <v>1826035950</v>
      </c>
      <c r="F24" s="63">
        <v>283396450</v>
      </c>
      <c r="G24" s="64">
        <v>2283219084</v>
      </c>
      <c r="H24" s="65">
        <f t="shared" si="1"/>
        <v>1999822634</v>
      </c>
      <c r="I24" s="65">
        <v>2515763512</v>
      </c>
      <c r="J24" s="30">
        <f t="shared" si="2"/>
        <v>653.0184971178884</v>
      </c>
      <c r="K24" s="31">
        <f t="shared" si="3"/>
        <v>705.6625564646276</v>
      </c>
      <c r="L24" s="84">
        <v>1830035950</v>
      </c>
      <c r="M24" s="85">
        <v>1999822634</v>
      </c>
      <c r="N24" s="32">
        <f t="shared" si="4"/>
        <v>99.78142505889024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1830035950</v>
      </c>
      <c r="M25" s="85">
        <v>1999822634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279630050</v>
      </c>
      <c r="D26" s="67">
        <v>2109666000</v>
      </c>
      <c r="E26" s="68">
        <f t="shared" si="0"/>
        <v>1830035950</v>
      </c>
      <c r="F26" s="66">
        <v>283396450</v>
      </c>
      <c r="G26" s="67">
        <v>2283219084</v>
      </c>
      <c r="H26" s="68">
        <f t="shared" si="1"/>
        <v>1999822634</v>
      </c>
      <c r="I26" s="68">
        <v>2515763512</v>
      </c>
      <c r="J26" s="43">
        <f t="shared" si="2"/>
        <v>654.4489585436186</v>
      </c>
      <c r="K26" s="36">
        <f t="shared" si="3"/>
        <v>705.6625564646276</v>
      </c>
      <c r="L26" s="89">
        <v>1830035950</v>
      </c>
      <c r="M26" s="87">
        <v>1999822634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279630050</v>
      </c>
      <c r="D28" s="64">
        <v>1965266002</v>
      </c>
      <c r="E28" s="65">
        <f t="shared" si="0"/>
        <v>1685635952</v>
      </c>
      <c r="F28" s="63">
        <v>283396450</v>
      </c>
      <c r="G28" s="64">
        <v>2184859045</v>
      </c>
      <c r="H28" s="65">
        <f t="shared" si="1"/>
        <v>1901462595</v>
      </c>
      <c r="I28" s="65">
        <v>2414616332</v>
      </c>
      <c r="J28" s="30">
        <f t="shared" si="2"/>
        <v>602.8093017899901</v>
      </c>
      <c r="K28" s="31">
        <f t="shared" si="3"/>
        <v>670.9549802052919</v>
      </c>
      <c r="L28" s="84">
        <v>1851778801</v>
      </c>
      <c r="M28" s="85">
        <v>1999822634</v>
      </c>
      <c r="N28" s="32">
        <f t="shared" si="4"/>
        <v>91.02793222871549</v>
      </c>
      <c r="O28" s="31">
        <f t="shared" si="5"/>
        <v>95.08156186815116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1851778801</v>
      </c>
      <c r="M29" s="85">
        <v>1999822634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1851778801</v>
      </c>
      <c r="M30" s="85">
        <v>1999822634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1851778801</v>
      </c>
      <c r="M31" s="85">
        <v>1999822634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166142849</v>
      </c>
      <c r="E32" s="65">
        <f t="shared" si="0"/>
        <v>166142849</v>
      </c>
      <c r="F32" s="63">
        <v>0</v>
      </c>
      <c r="G32" s="64">
        <v>98360039</v>
      </c>
      <c r="H32" s="65">
        <f t="shared" si="1"/>
        <v>98360039</v>
      </c>
      <c r="I32" s="65">
        <v>101147180</v>
      </c>
      <c r="J32" s="30">
        <f t="shared" si="2"/>
        <v>0</v>
      </c>
      <c r="K32" s="31">
        <f t="shared" si="3"/>
        <v>0</v>
      </c>
      <c r="L32" s="84">
        <v>1851778801</v>
      </c>
      <c r="M32" s="85">
        <v>1999822634</v>
      </c>
      <c r="N32" s="32">
        <f t="shared" si="4"/>
        <v>8.972067771284525</v>
      </c>
      <c r="O32" s="31">
        <f t="shared" si="5"/>
        <v>4.9184381318488475</v>
      </c>
      <c r="P32" s="6"/>
      <c r="Q32" s="33"/>
    </row>
    <row r="33" spans="1:17" ht="17.25" thickBot="1">
      <c r="A33" s="7"/>
      <c r="B33" s="57" t="s">
        <v>37</v>
      </c>
      <c r="C33" s="81">
        <v>279630050</v>
      </c>
      <c r="D33" s="82">
        <v>2131408851</v>
      </c>
      <c r="E33" s="83">
        <f t="shared" si="0"/>
        <v>1851778801</v>
      </c>
      <c r="F33" s="81">
        <v>283396450</v>
      </c>
      <c r="G33" s="82">
        <v>2283219084</v>
      </c>
      <c r="H33" s="83">
        <f t="shared" si="1"/>
        <v>1999822634</v>
      </c>
      <c r="I33" s="83">
        <v>2515763512</v>
      </c>
      <c r="J33" s="58">
        <f t="shared" si="2"/>
        <v>662.2245359538433</v>
      </c>
      <c r="K33" s="59">
        <f t="shared" si="3"/>
        <v>705.6625564646276</v>
      </c>
      <c r="L33" s="96">
        <v>1851778801</v>
      </c>
      <c r="M33" s="97">
        <v>1999822634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4157557</v>
      </c>
      <c r="D8" s="64">
        <v>7541302</v>
      </c>
      <c r="E8" s="65">
        <f>($D8-$C8)</f>
        <v>3383745</v>
      </c>
      <c r="F8" s="63">
        <v>4157557</v>
      </c>
      <c r="G8" s="64">
        <v>6857266</v>
      </c>
      <c r="H8" s="65">
        <f>($G8-$F8)</f>
        <v>2699709</v>
      </c>
      <c r="I8" s="65">
        <v>6857266</v>
      </c>
      <c r="J8" s="30">
        <f>IF($C8=0,0,($E8/$C8)*100)</f>
        <v>81.38781981822498</v>
      </c>
      <c r="K8" s="31">
        <f>IF($F8=0,0,($H8/$F8)*100)</f>
        <v>64.93498465565236</v>
      </c>
      <c r="L8" s="84">
        <v>2171150</v>
      </c>
      <c r="M8" s="85">
        <v>-2973582</v>
      </c>
      <c r="N8" s="32">
        <f>IF($L8=0,0,($E8/$L8)*100)</f>
        <v>155.85035580222464</v>
      </c>
      <c r="O8" s="31">
        <f>IF($M8=0,0,($H8/$M8)*100)</f>
        <v>-90.78979493419048</v>
      </c>
      <c r="P8" s="6"/>
      <c r="Q8" s="33"/>
    </row>
    <row r="9" spans="1:17" ht="12.75">
      <c r="A9" s="3"/>
      <c r="B9" s="29" t="s">
        <v>16</v>
      </c>
      <c r="C9" s="63">
        <v>23000</v>
      </c>
      <c r="D9" s="64">
        <v>22684</v>
      </c>
      <c r="E9" s="65">
        <f>($D9-$C9)</f>
        <v>-316</v>
      </c>
      <c r="F9" s="63">
        <v>25000</v>
      </c>
      <c r="G9" s="64">
        <v>24045</v>
      </c>
      <c r="H9" s="65">
        <f>($G9-$F9)</f>
        <v>-955</v>
      </c>
      <c r="I9" s="65">
        <v>25488</v>
      </c>
      <c r="J9" s="30">
        <f>IF($C9=0,0,($E9/$C9)*100)</f>
        <v>-1.3739130434782607</v>
      </c>
      <c r="K9" s="31">
        <f>IF($F9=0,0,($H9/$F9)*100)</f>
        <v>-3.82</v>
      </c>
      <c r="L9" s="84">
        <v>2171150</v>
      </c>
      <c r="M9" s="85">
        <v>-2973582</v>
      </c>
      <c r="N9" s="32">
        <f>IF($L9=0,0,($E9/$L9)*100)</f>
        <v>-0.014554498767934044</v>
      </c>
      <c r="O9" s="31">
        <f>IF($M9=0,0,($H9/$M9)*100)</f>
        <v>0.03211614813379957</v>
      </c>
      <c r="P9" s="6"/>
      <c r="Q9" s="33"/>
    </row>
    <row r="10" spans="1:17" ht="12.75">
      <c r="A10" s="3"/>
      <c r="B10" s="29" t="s">
        <v>17</v>
      </c>
      <c r="C10" s="63">
        <v>150283954</v>
      </c>
      <c r="D10" s="64">
        <v>149071675</v>
      </c>
      <c r="E10" s="65">
        <f aca="true" t="shared" si="0" ref="E10:E33">($D10-$C10)</f>
        <v>-1212279</v>
      </c>
      <c r="F10" s="63">
        <v>161221571</v>
      </c>
      <c r="G10" s="64">
        <v>155549235</v>
      </c>
      <c r="H10" s="65">
        <f aca="true" t="shared" si="1" ref="H10:H33">($G10-$F10)</f>
        <v>-5672336</v>
      </c>
      <c r="I10" s="65">
        <v>164767532</v>
      </c>
      <c r="J10" s="30">
        <f aca="true" t="shared" si="2" ref="J10:J33">IF($C10=0,0,($E10/$C10)*100)</f>
        <v>-0.8066589730531044</v>
      </c>
      <c r="K10" s="31">
        <f aca="true" t="shared" si="3" ref="K10:K33">IF($F10=0,0,($H10/$F10)*100)</f>
        <v>-3.5183480503362667</v>
      </c>
      <c r="L10" s="84">
        <v>2171150</v>
      </c>
      <c r="M10" s="85">
        <v>-2973582</v>
      </c>
      <c r="N10" s="32">
        <f aca="true" t="shared" si="4" ref="N10:N33">IF($L10=0,0,($E10/$L10)*100)</f>
        <v>-55.83580130345669</v>
      </c>
      <c r="O10" s="31">
        <f aca="true" t="shared" si="5" ref="O10:O33">IF($M10=0,0,($H10/$M10)*100)</f>
        <v>190.75767878605666</v>
      </c>
      <c r="P10" s="6"/>
      <c r="Q10" s="33"/>
    </row>
    <row r="11" spans="1:17" ht="16.5">
      <c r="A11" s="7"/>
      <c r="B11" s="34" t="s">
        <v>18</v>
      </c>
      <c r="C11" s="66">
        <v>154464511</v>
      </c>
      <c r="D11" s="67">
        <v>156635661</v>
      </c>
      <c r="E11" s="68">
        <f t="shared" si="0"/>
        <v>2171150</v>
      </c>
      <c r="F11" s="66">
        <v>165404128</v>
      </c>
      <c r="G11" s="67">
        <v>162430546</v>
      </c>
      <c r="H11" s="68">
        <f t="shared" si="1"/>
        <v>-2973582</v>
      </c>
      <c r="I11" s="68">
        <v>171650286</v>
      </c>
      <c r="J11" s="35">
        <f t="shared" si="2"/>
        <v>1.4055979499394524</v>
      </c>
      <c r="K11" s="36">
        <f t="shared" si="3"/>
        <v>-1.7977677074661642</v>
      </c>
      <c r="L11" s="86">
        <v>2171150</v>
      </c>
      <c r="M11" s="87">
        <v>-2973582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62435000</v>
      </c>
      <c r="D13" s="64">
        <v>68338087</v>
      </c>
      <c r="E13" s="65">
        <f t="shared" si="0"/>
        <v>5903087</v>
      </c>
      <c r="F13" s="63">
        <v>82167000</v>
      </c>
      <c r="G13" s="64">
        <v>72053067</v>
      </c>
      <c r="H13" s="65">
        <f t="shared" si="1"/>
        <v>-10113933</v>
      </c>
      <c r="I13" s="65">
        <v>76425221</v>
      </c>
      <c r="J13" s="30">
        <f t="shared" si="2"/>
        <v>9.45477216304957</v>
      </c>
      <c r="K13" s="31">
        <f t="shared" si="3"/>
        <v>-12.308996312388185</v>
      </c>
      <c r="L13" s="84">
        <v>17196235</v>
      </c>
      <c r="M13" s="85">
        <v>1405893</v>
      </c>
      <c r="N13" s="32">
        <f t="shared" si="4"/>
        <v>34.32778744882237</v>
      </c>
      <c r="O13" s="31">
        <f t="shared" si="5"/>
        <v>-719.3956439074666</v>
      </c>
      <c r="P13" s="6"/>
      <c r="Q13" s="33"/>
    </row>
    <row r="14" spans="1:17" ht="12.75">
      <c r="A14" s="3"/>
      <c r="B14" s="29" t="s">
        <v>21</v>
      </c>
      <c r="C14" s="63">
        <v>535000</v>
      </c>
      <c r="D14" s="64">
        <v>3918744</v>
      </c>
      <c r="E14" s="65">
        <f t="shared" si="0"/>
        <v>3383744</v>
      </c>
      <c r="F14" s="63">
        <v>572450</v>
      </c>
      <c r="G14" s="64">
        <v>4153869</v>
      </c>
      <c r="H14" s="65">
        <f t="shared" si="1"/>
        <v>3581419</v>
      </c>
      <c r="I14" s="65">
        <v>4403101</v>
      </c>
      <c r="J14" s="30">
        <f t="shared" si="2"/>
        <v>632.4755140186916</v>
      </c>
      <c r="K14" s="31">
        <f t="shared" si="3"/>
        <v>625.6300113547035</v>
      </c>
      <c r="L14" s="84">
        <v>17196235</v>
      </c>
      <c r="M14" s="85">
        <v>1405893</v>
      </c>
      <c r="N14" s="32">
        <f t="shared" si="4"/>
        <v>19.677237488322298</v>
      </c>
      <c r="O14" s="31">
        <f t="shared" si="5"/>
        <v>254.7433552909076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17196235</v>
      </c>
      <c r="M15" s="85">
        <v>1405893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17196235</v>
      </c>
      <c r="M16" s="85">
        <v>1405893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130506100</v>
      </c>
      <c r="D17" s="64">
        <v>138415504</v>
      </c>
      <c r="E17" s="65">
        <f t="shared" si="0"/>
        <v>7909404</v>
      </c>
      <c r="F17" s="63">
        <v>126901847</v>
      </c>
      <c r="G17" s="64">
        <v>134840254</v>
      </c>
      <c r="H17" s="65">
        <f t="shared" si="1"/>
        <v>7938407</v>
      </c>
      <c r="I17" s="65">
        <v>150247759</v>
      </c>
      <c r="J17" s="42">
        <f t="shared" si="2"/>
        <v>6.060562686341864</v>
      </c>
      <c r="K17" s="31">
        <f t="shared" si="3"/>
        <v>6.255548825857515</v>
      </c>
      <c r="L17" s="88">
        <v>17196235</v>
      </c>
      <c r="M17" s="85">
        <v>1405893</v>
      </c>
      <c r="N17" s="32">
        <f t="shared" si="4"/>
        <v>45.99497506285533</v>
      </c>
      <c r="O17" s="31">
        <f t="shared" si="5"/>
        <v>564.652288616559</v>
      </c>
      <c r="P17" s="6"/>
      <c r="Q17" s="33"/>
    </row>
    <row r="18" spans="1:17" ht="16.5">
      <c r="A18" s="3"/>
      <c r="B18" s="34" t="s">
        <v>24</v>
      </c>
      <c r="C18" s="66">
        <v>193476100</v>
      </c>
      <c r="D18" s="67">
        <v>210672335</v>
      </c>
      <c r="E18" s="68">
        <f t="shared" si="0"/>
        <v>17196235</v>
      </c>
      <c r="F18" s="66">
        <v>209641297</v>
      </c>
      <c r="G18" s="67">
        <v>211047190</v>
      </c>
      <c r="H18" s="68">
        <f t="shared" si="1"/>
        <v>1405893</v>
      </c>
      <c r="I18" s="68">
        <v>231076081</v>
      </c>
      <c r="J18" s="43">
        <f t="shared" si="2"/>
        <v>8.88804095182816</v>
      </c>
      <c r="K18" s="36">
        <f t="shared" si="3"/>
        <v>0.6706183467277441</v>
      </c>
      <c r="L18" s="89">
        <v>17196235</v>
      </c>
      <c r="M18" s="87">
        <v>1405893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-39011589</v>
      </c>
      <c r="D19" s="73">
        <v>-54036674</v>
      </c>
      <c r="E19" s="74">
        <f t="shared" si="0"/>
        <v>-15025085</v>
      </c>
      <c r="F19" s="75">
        <v>-44237169</v>
      </c>
      <c r="G19" s="76">
        <v>-48616644</v>
      </c>
      <c r="H19" s="77">
        <f t="shared" si="1"/>
        <v>-4379475</v>
      </c>
      <c r="I19" s="77">
        <v>-59425795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3639832</v>
      </c>
      <c r="M22" s="85">
        <v>1875530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1513000</v>
      </c>
      <c r="D23" s="64">
        <v>4435415</v>
      </c>
      <c r="E23" s="65">
        <f t="shared" si="0"/>
        <v>2922415</v>
      </c>
      <c r="F23" s="63">
        <v>1565000</v>
      </c>
      <c r="G23" s="64">
        <v>3440940</v>
      </c>
      <c r="H23" s="65">
        <f t="shared" si="1"/>
        <v>1875940</v>
      </c>
      <c r="I23" s="65">
        <v>1622796</v>
      </c>
      <c r="J23" s="30">
        <f t="shared" si="2"/>
        <v>193.15366820885657</v>
      </c>
      <c r="K23" s="31">
        <f t="shared" si="3"/>
        <v>119.86837060702875</v>
      </c>
      <c r="L23" s="84">
        <v>3639832</v>
      </c>
      <c r="M23" s="85">
        <v>1875530</v>
      </c>
      <c r="N23" s="32">
        <f t="shared" si="4"/>
        <v>80.28983205818291</v>
      </c>
      <c r="O23" s="31">
        <f t="shared" si="5"/>
        <v>100.02186048743556</v>
      </c>
      <c r="P23" s="6"/>
      <c r="Q23" s="33"/>
    </row>
    <row r="24" spans="1:17" ht="12.75">
      <c r="A24" s="7"/>
      <c r="B24" s="29" t="s">
        <v>29</v>
      </c>
      <c r="C24" s="63">
        <v>32373150</v>
      </c>
      <c r="D24" s="64">
        <v>33090567</v>
      </c>
      <c r="E24" s="65">
        <f t="shared" si="0"/>
        <v>717417</v>
      </c>
      <c r="F24" s="63">
        <v>34040810</v>
      </c>
      <c r="G24" s="64">
        <v>34040400</v>
      </c>
      <c r="H24" s="65">
        <f t="shared" si="1"/>
        <v>-410</v>
      </c>
      <c r="I24" s="65">
        <v>36438200</v>
      </c>
      <c r="J24" s="30">
        <f t="shared" si="2"/>
        <v>2.2160864790729358</v>
      </c>
      <c r="K24" s="31">
        <f t="shared" si="3"/>
        <v>-0.0012044366746854732</v>
      </c>
      <c r="L24" s="84">
        <v>3639832</v>
      </c>
      <c r="M24" s="85">
        <v>1875530</v>
      </c>
      <c r="N24" s="32">
        <f t="shared" si="4"/>
        <v>19.710167941817094</v>
      </c>
      <c r="O24" s="31">
        <f t="shared" si="5"/>
        <v>-0.02186048743555155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3639832</v>
      </c>
      <c r="M25" s="85">
        <v>1875530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33886150</v>
      </c>
      <c r="D26" s="67">
        <v>37525982</v>
      </c>
      <c r="E26" s="68">
        <f t="shared" si="0"/>
        <v>3639832</v>
      </c>
      <c r="F26" s="66">
        <v>35605810</v>
      </c>
      <c r="G26" s="67">
        <v>37481340</v>
      </c>
      <c r="H26" s="68">
        <f t="shared" si="1"/>
        <v>1875530</v>
      </c>
      <c r="I26" s="68">
        <v>38060996</v>
      </c>
      <c r="J26" s="43">
        <f t="shared" si="2"/>
        <v>10.741355981721146</v>
      </c>
      <c r="K26" s="36">
        <f t="shared" si="3"/>
        <v>5.267483031561422</v>
      </c>
      <c r="L26" s="89">
        <v>3639832</v>
      </c>
      <c r="M26" s="87">
        <v>1875530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650892265</v>
      </c>
      <c r="M28" s="85">
        <v>257536860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650892265</v>
      </c>
      <c r="M29" s="85">
        <v>257536860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650892265</v>
      </c>
      <c r="M30" s="85">
        <v>257536860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32373150</v>
      </c>
      <c r="D31" s="64">
        <v>513884591</v>
      </c>
      <c r="E31" s="65">
        <f t="shared" si="0"/>
        <v>481511441</v>
      </c>
      <c r="F31" s="63">
        <v>34040400</v>
      </c>
      <c r="G31" s="64">
        <v>181550484</v>
      </c>
      <c r="H31" s="65">
        <f t="shared" si="1"/>
        <v>147510084</v>
      </c>
      <c r="I31" s="65">
        <v>191237939</v>
      </c>
      <c r="J31" s="30">
        <f t="shared" si="2"/>
        <v>1487.3790193416457</v>
      </c>
      <c r="K31" s="31">
        <f t="shared" si="3"/>
        <v>433.338280396235</v>
      </c>
      <c r="L31" s="84">
        <v>650892265</v>
      </c>
      <c r="M31" s="85">
        <v>257536860</v>
      </c>
      <c r="N31" s="32">
        <f t="shared" si="4"/>
        <v>73.97713368125522</v>
      </c>
      <c r="O31" s="31">
        <f t="shared" si="5"/>
        <v>57.277270523528166</v>
      </c>
      <c r="P31" s="6"/>
      <c r="Q31" s="33"/>
    </row>
    <row r="32" spans="1:17" ht="12.75">
      <c r="A32" s="7"/>
      <c r="B32" s="29" t="s">
        <v>36</v>
      </c>
      <c r="C32" s="63">
        <v>1513000</v>
      </c>
      <c r="D32" s="64">
        <v>170893824</v>
      </c>
      <c r="E32" s="65">
        <f t="shared" si="0"/>
        <v>169380824</v>
      </c>
      <c r="F32" s="63">
        <v>1565410</v>
      </c>
      <c r="G32" s="64">
        <v>111592186</v>
      </c>
      <c r="H32" s="65">
        <f t="shared" si="1"/>
        <v>110026776</v>
      </c>
      <c r="I32" s="65">
        <v>111623475</v>
      </c>
      <c r="J32" s="30">
        <f t="shared" si="2"/>
        <v>11195.031328486451</v>
      </c>
      <c r="K32" s="31">
        <f t="shared" si="3"/>
        <v>7028.623555490255</v>
      </c>
      <c r="L32" s="84">
        <v>650892265</v>
      </c>
      <c r="M32" s="85">
        <v>257536860</v>
      </c>
      <c r="N32" s="32">
        <f t="shared" si="4"/>
        <v>26.022866318744775</v>
      </c>
      <c r="O32" s="31">
        <f t="shared" si="5"/>
        <v>42.722729476471834</v>
      </c>
      <c r="P32" s="6"/>
      <c r="Q32" s="33"/>
    </row>
    <row r="33" spans="1:17" ht="17.25" thickBot="1">
      <c r="A33" s="7"/>
      <c r="B33" s="57" t="s">
        <v>37</v>
      </c>
      <c r="C33" s="81">
        <v>33886150</v>
      </c>
      <c r="D33" s="82">
        <v>684778415</v>
      </c>
      <c r="E33" s="83">
        <f t="shared" si="0"/>
        <v>650892265</v>
      </c>
      <c r="F33" s="81">
        <v>35605810</v>
      </c>
      <c r="G33" s="82">
        <v>293142670</v>
      </c>
      <c r="H33" s="83">
        <f t="shared" si="1"/>
        <v>257536860</v>
      </c>
      <c r="I33" s="83">
        <v>302861414</v>
      </c>
      <c r="J33" s="58">
        <f t="shared" si="2"/>
        <v>1920.8209401186032</v>
      </c>
      <c r="K33" s="59">
        <f t="shared" si="3"/>
        <v>723.3001018653978</v>
      </c>
      <c r="L33" s="96">
        <v>650892265</v>
      </c>
      <c r="M33" s="97">
        <v>257536860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17461500</v>
      </c>
      <c r="D8" s="64">
        <v>26114000</v>
      </c>
      <c r="E8" s="65">
        <f>($D8-$C8)</f>
        <v>8652500</v>
      </c>
      <c r="F8" s="63">
        <v>18334575</v>
      </c>
      <c r="G8" s="64">
        <v>29341000</v>
      </c>
      <c r="H8" s="65">
        <f>($G8-$F8)</f>
        <v>11006425</v>
      </c>
      <c r="I8" s="65">
        <v>30808050</v>
      </c>
      <c r="J8" s="30">
        <f>IF($C8=0,0,($E8/$C8)*100)</f>
        <v>49.55187125962833</v>
      </c>
      <c r="K8" s="31">
        <f>IF($F8=0,0,($H8/$F8)*100)</f>
        <v>60.03097972000987</v>
      </c>
      <c r="L8" s="84">
        <v>21390950</v>
      </c>
      <c r="M8" s="85">
        <v>21500999</v>
      </c>
      <c r="N8" s="32">
        <f>IF($L8=0,0,($E8/$L8)*100)</f>
        <v>40.44934890689754</v>
      </c>
      <c r="O8" s="31">
        <f>IF($M8=0,0,($H8/$M8)*100)</f>
        <v>51.19029585555537</v>
      </c>
      <c r="P8" s="6"/>
      <c r="Q8" s="33"/>
    </row>
    <row r="9" spans="1:17" ht="12.75">
      <c r="A9" s="3"/>
      <c r="B9" s="29" t="s">
        <v>16</v>
      </c>
      <c r="C9" s="63">
        <v>420000</v>
      </c>
      <c r="D9" s="64">
        <v>697000</v>
      </c>
      <c r="E9" s="65">
        <f>($D9-$C9)</f>
        <v>277000</v>
      </c>
      <c r="F9" s="63">
        <v>441000</v>
      </c>
      <c r="G9" s="64">
        <v>783439</v>
      </c>
      <c r="H9" s="65">
        <f>($G9-$F9)</f>
        <v>342439</v>
      </c>
      <c r="I9" s="65">
        <v>822610</v>
      </c>
      <c r="J9" s="30">
        <f>IF($C9=0,0,($E9/$C9)*100)</f>
        <v>65.95238095238095</v>
      </c>
      <c r="K9" s="31">
        <f>IF($F9=0,0,($H9/$F9)*100)</f>
        <v>77.65056689342403</v>
      </c>
      <c r="L9" s="84">
        <v>21390950</v>
      </c>
      <c r="M9" s="85">
        <v>21500999</v>
      </c>
      <c r="N9" s="32">
        <f>IF($L9=0,0,($E9/$L9)*100)</f>
        <v>1.2949401499232152</v>
      </c>
      <c r="O9" s="31">
        <f>IF($M9=0,0,($H9/$M9)*100)</f>
        <v>1.5926655314946063</v>
      </c>
      <c r="P9" s="6"/>
      <c r="Q9" s="33"/>
    </row>
    <row r="10" spans="1:17" ht="12.75">
      <c r="A10" s="3"/>
      <c r="B10" s="29" t="s">
        <v>17</v>
      </c>
      <c r="C10" s="63">
        <v>142804750</v>
      </c>
      <c r="D10" s="64">
        <v>155266200</v>
      </c>
      <c r="E10" s="65">
        <f aca="true" t="shared" si="0" ref="E10:E33">($D10-$C10)</f>
        <v>12461450</v>
      </c>
      <c r="F10" s="63">
        <v>154493676</v>
      </c>
      <c r="G10" s="64">
        <v>164645811</v>
      </c>
      <c r="H10" s="65">
        <f aca="true" t="shared" si="1" ref="H10:H33">($G10-$F10)</f>
        <v>10152135</v>
      </c>
      <c r="I10" s="65">
        <v>176274740</v>
      </c>
      <c r="J10" s="30">
        <f aca="true" t="shared" si="2" ref="J10:J33">IF($C10=0,0,($E10/$C10)*100)</f>
        <v>8.726215339475752</v>
      </c>
      <c r="K10" s="31">
        <f aca="true" t="shared" si="3" ref="K10:K33">IF($F10=0,0,($H10/$F10)*100)</f>
        <v>6.571230138895783</v>
      </c>
      <c r="L10" s="84">
        <v>21390950</v>
      </c>
      <c r="M10" s="85">
        <v>21500999</v>
      </c>
      <c r="N10" s="32">
        <f aca="true" t="shared" si="4" ref="N10:N33">IF($L10=0,0,($E10/$L10)*100)</f>
        <v>58.25571094317924</v>
      </c>
      <c r="O10" s="31">
        <f aca="true" t="shared" si="5" ref="O10:O33">IF($M10=0,0,($H10/$M10)*100)</f>
        <v>47.21703861295003</v>
      </c>
      <c r="P10" s="6"/>
      <c r="Q10" s="33"/>
    </row>
    <row r="11" spans="1:17" ht="16.5">
      <c r="A11" s="7"/>
      <c r="B11" s="34" t="s">
        <v>18</v>
      </c>
      <c r="C11" s="66">
        <v>160686250</v>
      </c>
      <c r="D11" s="67">
        <v>182077200</v>
      </c>
      <c r="E11" s="68">
        <f t="shared" si="0"/>
        <v>21390950</v>
      </c>
      <c r="F11" s="66">
        <v>173269251</v>
      </c>
      <c r="G11" s="67">
        <v>194770250</v>
      </c>
      <c r="H11" s="68">
        <f t="shared" si="1"/>
        <v>21500999</v>
      </c>
      <c r="I11" s="68">
        <v>207905400</v>
      </c>
      <c r="J11" s="35">
        <f t="shared" si="2"/>
        <v>13.312246691922924</v>
      </c>
      <c r="K11" s="36">
        <f t="shared" si="3"/>
        <v>12.40901018265497</v>
      </c>
      <c r="L11" s="86">
        <v>21390950</v>
      </c>
      <c r="M11" s="87">
        <v>21500999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61305274</v>
      </c>
      <c r="D13" s="64">
        <v>63777527</v>
      </c>
      <c r="E13" s="65">
        <f t="shared" si="0"/>
        <v>2472253</v>
      </c>
      <c r="F13" s="63">
        <v>66667515</v>
      </c>
      <c r="G13" s="64">
        <v>68896264</v>
      </c>
      <c r="H13" s="65">
        <f t="shared" si="1"/>
        <v>2228749</v>
      </c>
      <c r="I13" s="65">
        <v>75587665</v>
      </c>
      <c r="J13" s="30">
        <f t="shared" si="2"/>
        <v>4.032692195454506</v>
      </c>
      <c r="K13" s="31">
        <f t="shared" si="3"/>
        <v>3.3430809592947934</v>
      </c>
      <c r="L13" s="84">
        <v>23405107</v>
      </c>
      <c r="M13" s="85">
        <v>24234783</v>
      </c>
      <c r="N13" s="32">
        <f t="shared" si="4"/>
        <v>10.562878435035568</v>
      </c>
      <c r="O13" s="31">
        <f t="shared" si="5"/>
        <v>9.19648836962972</v>
      </c>
      <c r="P13" s="6"/>
      <c r="Q13" s="33"/>
    </row>
    <row r="14" spans="1:17" ht="12.75">
      <c r="A14" s="3"/>
      <c r="B14" s="29" t="s">
        <v>21</v>
      </c>
      <c r="C14" s="63">
        <v>787500</v>
      </c>
      <c r="D14" s="64">
        <v>2024607</v>
      </c>
      <c r="E14" s="65">
        <f t="shared" si="0"/>
        <v>1237107</v>
      </c>
      <c r="F14" s="63">
        <v>826875</v>
      </c>
      <c r="G14" s="64">
        <v>2311000</v>
      </c>
      <c r="H14" s="65">
        <f t="shared" si="1"/>
        <v>1484125</v>
      </c>
      <c r="I14" s="65">
        <v>2435798</v>
      </c>
      <c r="J14" s="30">
        <f t="shared" si="2"/>
        <v>157.09295238095237</v>
      </c>
      <c r="K14" s="31">
        <f t="shared" si="3"/>
        <v>179.48601662887378</v>
      </c>
      <c r="L14" s="84">
        <v>23405107</v>
      </c>
      <c r="M14" s="85">
        <v>24234783</v>
      </c>
      <c r="N14" s="32">
        <f t="shared" si="4"/>
        <v>5.285628474161643</v>
      </c>
      <c r="O14" s="31">
        <f t="shared" si="5"/>
        <v>6.123945900402739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23405107</v>
      </c>
      <c r="M15" s="85">
        <v>24234783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23405107</v>
      </c>
      <c r="M16" s="85">
        <v>24234783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91161826</v>
      </c>
      <c r="D17" s="64">
        <v>110857573</v>
      </c>
      <c r="E17" s="65">
        <f t="shared" si="0"/>
        <v>19695747</v>
      </c>
      <c r="F17" s="63">
        <v>97527361</v>
      </c>
      <c r="G17" s="64">
        <v>118049270</v>
      </c>
      <c r="H17" s="65">
        <f t="shared" si="1"/>
        <v>20521909</v>
      </c>
      <c r="I17" s="65">
        <v>123179704</v>
      </c>
      <c r="J17" s="42">
        <f t="shared" si="2"/>
        <v>21.605257226857216</v>
      </c>
      <c r="K17" s="31">
        <f t="shared" si="3"/>
        <v>21.042206812096556</v>
      </c>
      <c r="L17" s="88">
        <v>23405107</v>
      </c>
      <c r="M17" s="85">
        <v>24234783</v>
      </c>
      <c r="N17" s="32">
        <f t="shared" si="4"/>
        <v>84.15149309080279</v>
      </c>
      <c r="O17" s="31">
        <f t="shared" si="5"/>
        <v>84.67956572996755</v>
      </c>
      <c r="P17" s="6"/>
      <c r="Q17" s="33"/>
    </row>
    <row r="18" spans="1:17" ht="16.5">
      <c r="A18" s="3"/>
      <c r="B18" s="34" t="s">
        <v>24</v>
      </c>
      <c r="C18" s="66">
        <v>153254600</v>
      </c>
      <c r="D18" s="67">
        <v>176659707</v>
      </c>
      <c r="E18" s="68">
        <f t="shared" si="0"/>
        <v>23405107</v>
      </c>
      <c r="F18" s="66">
        <v>165021751</v>
      </c>
      <c r="G18" s="67">
        <v>189256534</v>
      </c>
      <c r="H18" s="68">
        <f t="shared" si="1"/>
        <v>24234783</v>
      </c>
      <c r="I18" s="68">
        <v>201203167</v>
      </c>
      <c r="J18" s="43">
        <f t="shared" si="2"/>
        <v>15.272042078997956</v>
      </c>
      <c r="K18" s="36">
        <f t="shared" si="3"/>
        <v>14.685811326774736</v>
      </c>
      <c r="L18" s="89">
        <v>23405107</v>
      </c>
      <c r="M18" s="87">
        <v>24234783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7431650</v>
      </c>
      <c r="D19" s="73">
        <v>5417493</v>
      </c>
      <c r="E19" s="74">
        <f t="shared" si="0"/>
        <v>-2014157</v>
      </c>
      <c r="F19" s="75">
        <v>8247500</v>
      </c>
      <c r="G19" s="76">
        <v>5513716</v>
      </c>
      <c r="H19" s="77">
        <f t="shared" si="1"/>
        <v>-2733784</v>
      </c>
      <c r="I19" s="77">
        <v>6702233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-749153</v>
      </c>
      <c r="M22" s="85">
        <v>-1468788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7431650</v>
      </c>
      <c r="D23" s="64">
        <v>6682500</v>
      </c>
      <c r="E23" s="65">
        <f t="shared" si="0"/>
        <v>-749150</v>
      </c>
      <c r="F23" s="63">
        <v>8247500</v>
      </c>
      <c r="G23" s="64">
        <v>6778715</v>
      </c>
      <c r="H23" s="65">
        <f t="shared" si="1"/>
        <v>-1468785</v>
      </c>
      <c r="I23" s="65">
        <v>7967236</v>
      </c>
      <c r="J23" s="30">
        <f t="shared" si="2"/>
        <v>-10.080533932572175</v>
      </c>
      <c r="K23" s="31">
        <f t="shared" si="3"/>
        <v>-17.808851167020308</v>
      </c>
      <c r="L23" s="84">
        <v>-749153</v>
      </c>
      <c r="M23" s="85">
        <v>-1468788</v>
      </c>
      <c r="N23" s="32">
        <f t="shared" si="4"/>
        <v>99.99959954775593</v>
      </c>
      <c r="O23" s="31">
        <f t="shared" si="5"/>
        <v>99.99979574996529</v>
      </c>
      <c r="P23" s="6"/>
      <c r="Q23" s="33"/>
    </row>
    <row r="24" spans="1:17" ht="12.75">
      <c r="A24" s="7"/>
      <c r="B24" s="29" t="s">
        <v>29</v>
      </c>
      <c r="C24" s="63">
        <v>24912800</v>
      </c>
      <c r="D24" s="64">
        <v>24912797</v>
      </c>
      <c r="E24" s="65">
        <f t="shared" si="0"/>
        <v>-3</v>
      </c>
      <c r="F24" s="63">
        <v>26129750</v>
      </c>
      <c r="G24" s="64">
        <v>26129747</v>
      </c>
      <c r="H24" s="65">
        <f t="shared" si="1"/>
        <v>-3</v>
      </c>
      <c r="I24" s="65">
        <v>27880597</v>
      </c>
      <c r="J24" s="30">
        <f t="shared" si="2"/>
        <v>-1.2042002504736521E-05</v>
      </c>
      <c r="K24" s="31">
        <f t="shared" si="3"/>
        <v>-1.1481166103770606E-05</v>
      </c>
      <c r="L24" s="84">
        <v>-749153</v>
      </c>
      <c r="M24" s="85">
        <v>-1468788</v>
      </c>
      <c r="N24" s="32">
        <f t="shared" si="4"/>
        <v>0.00040045224406763365</v>
      </c>
      <c r="O24" s="31">
        <f t="shared" si="5"/>
        <v>0.0002042500347225059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-749153</v>
      </c>
      <c r="M25" s="85">
        <v>-1468788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32344450</v>
      </c>
      <c r="D26" s="67">
        <v>31595297</v>
      </c>
      <c r="E26" s="68">
        <f t="shared" si="0"/>
        <v>-749153</v>
      </c>
      <c r="F26" s="66">
        <v>34377250</v>
      </c>
      <c r="G26" s="67">
        <v>32908462</v>
      </c>
      <c r="H26" s="68">
        <f t="shared" si="1"/>
        <v>-1468788</v>
      </c>
      <c r="I26" s="68">
        <v>35847833</v>
      </c>
      <c r="J26" s="43">
        <f t="shared" si="2"/>
        <v>-2.3161717079746293</v>
      </c>
      <c r="K26" s="36">
        <f t="shared" si="3"/>
        <v>-4.272558159829538</v>
      </c>
      <c r="L26" s="89">
        <v>-749153</v>
      </c>
      <c r="M26" s="87">
        <v>-1468788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250000</v>
      </c>
      <c r="E28" s="65">
        <f t="shared" si="0"/>
        <v>250000</v>
      </c>
      <c r="F28" s="63">
        <v>0</v>
      </c>
      <c r="G28" s="64">
        <v>25000</v>
      </c>
      <c r="H28" s="65">
        <f t="shared" si="1"/>
        <v>25000</v>
      </c>
      <c r="I28" s="65">
        <v>25000</v>
      </c>
      <c r="J28" s="30">
        <f t="shared" si="2"/>
        <v>0</v>
      </c>
      <c r="K28" s="31">
        <f t="shared" si="3"/>
        <v>0</v>
      </c>
      <c r="L28" s="84">
        <v>329673547</v>
      </c>
      <c r="M28" s="85">
        <v>359643869</v>
      </c>
      <c r="N28" s="32">
        <f t="shared" si="4"/>
        <v>0.07583259326536139</v>
      </c>
      <c r="O28" s="31">
        <f t="shared" si="5"/>
        <v>0.006951321058110405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329673547</v>
      </c>
      <c r="M29" s="85">
        <v>359643869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329673547</v>
      </c>
      <c r="M30" s="85">
        <v>359643869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6228200</v>
      </c>
      <c r="D31" s="64">
        <v>90536497</v>
      </c>
      <c r="E31" s="65">
        <f t="shared" si="0"/>
        <v>84308297</v>
      </c>
      <c r="F31" s="63">
        <v>5225950</v>
      </c>
      <c r="G31" s="64">
        <v>90673614</v>
      </c>
      <c r="H31" s="65">
        <f t="shared" si="1"/>
        <v>85447664</v>
      </c>
      <c r="I31" s="65">
        <v>92344364</v>
      </c>
      <c r="J31" s="30">
        <f t="shared" si="2"/>
        <v>1353.654298192094</v>
      </c>
      <c r="K31" s="31">
        <f t="shared" si="3"/>
        <v>1635.0647059386333</v>
      </c>
      <c r="L31" s="84">
        <v>329673547</v>
      </c>
      <c r="M31" s="85">
        <v>359643869</v>
      </c>
      <c r="N31" s="32">
        <f t="shared" si="4"/>
        <v>25.573267181185148</v>
      </c>
      <c r="O31" s="31">
        <f t="shared" si="5"/>
        <v>23.758965845181695</v>
      </c>
      <c r="P31" s="6"/>
      <c r="Q31" s="33"/>
    </row>
    <row r="32" spans="1:17" ht="12.75">
      <c r="A32" s="7"/>
      <c r="B32" s="29" t="s">
        <v>36</v>
      </c>
      <c r="C32" s="63">
        <v>26116250</v>
      </c>
      <c r="D32" s="64">
        <v>271231500</v>
      </c>
      <c r="E32" s="65">
        <f t="shared" si="0"/>
        <v>245115250</v>
      </c>
      <c r="F32" s="63">
        <v>29151300</v>
      </c>
      <c r="G32" s="64">
        <v>303322505</v>
      </c>
      <c r="H32" s="65">
        <f t="shared" si="1"/>
        <v>274171205</v>
      </c>
      <c r="I32" s="65">
        <v>336233633</v>
      </c>
      <c r="J32" s="30">
        <f t="shared" si="2"/>
        <v>938.5545397980185</v>
      </c>
      <c r="K32" s="31">
        <f t="shared" si="3"/>
        <v>940.5110749777883</v>
      </c>
      <c r="L32" s="84">
        <v>329673547</v>
      </c>
      <c r="M32" s="85">
        <v>359643869</v>
      </c>
      <c r="N32" s="32">
        <f t="shared" si="4"/>
        <v>74.35090022554948</v>
      </c>
      <c r="O32" s="31">
        <f t="shared" si="5"/>
        <v>76.2340828337602</v>
      </c>
      <c r="P32" s="6"/>
      <c r="Q32" s="33"/>
    </row>
    <row r="33" spans="1:17" ht="17.25" thickBot="1">
      <c r="A33" s="7"/>
      <c r="B33" s="57" t="s">
        <v>37</v>
      </c>
      <c r="C33" s="81">
        <v>32344450</v>
      </c>
      <c r="D33" s="82">
        <v>362017997</v>
      </c>
      <c r="E33" s="83">
        <f t="shared" si="0"/>
        <v>329673547</v>
      </c>
      <c r="F33" s="81">
        <v>34377250</v>
      </c>
      <c r="G33" s="82">
        <v>394021119</v>
      </c>
      <c r="H33" s="83">
        <f t="shared" si="1"/>
        <v>359643869</v>
      </c>
      <c r="I33" s="83">
        <v>428602997</v>
      </c>
      <c r="J33" s="58">
        <f t="shared" si="2"/>
        <v>1019.2584724736391</v>
      </c>
      <c r="K33" s="59">
        <f t="shared" si="3"/>
        <v>1046.1682333519989</v>
      </c>
      <c r="L33" s="96">
        <v>329673547</v>
      </c>
      <c r="M33" s="97">
        <v>359643869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501849100</v>
      </c>
      <c r="D8" s="64">
        <v>520379700</v>
      </c>
      <c r="E8" s="65">
        <f>($D8-$C8)</f>
        <v>18530600</v>
      </c>
      <c r="F8" s="63">
        <v>531959900</v>
      </c>
      <c r="G8" s="64">
        <v>556806200</v>
      </c>
      <c r="H8" s="65">
        <f>($G8-$F8)</f>
        <v>24846300</v>
      </c>
      <c r="I8" s="65">
        <v>584646600</v>
      </c>
      <c r="J8" s="30">
        <f>IF($C8=0,0,($E8/$C8)*100)</f>
        <v>3.69246452768372</v>
      </c>
      <c r="K8" s="31">
        <f>IF($F8=0,0,($H8/$F8)*100)</f>
        <v>4.670709201953004</v>
      </c>
      <c r="L8" s="84">
        <v>-31864700</v>
      </c>
      <c r="M8" s="85">
        <v>-30855200</v>
      </c>
      <c r="N8" s="32">
        <f>IF($L8=0,0,($E8/$L8)*100)</f>
        <v>-58.154007412591355</v>
      </c>
      <c r="O8" s="31">
        <f>IF($M8=0,0,($H8/$M8)*100)</f>
        <v>-80.525486789909</v>
      </c>
      <c r="P8" s="6"/>
      <c r="Q8" s="33"/>
    </row>
    <row r="9" spans="1:17" ht="12.75">
      <c r="A9" s="3"/>
      <c r="B9" s="29" t="s">
        <v>16</v>
      </c>
      <c r="C9" s="63">
        <v>2218925500</v>
      </c>
      <c r="D9" s="64">
        <v>2175959600</v>
      </c>
      <c r="E9" s="65">
        <f>($D9-$C9)</f>
        <v>-42965900</v>
      </c>
      <c r="F9" s="63">
        <v>2375678300</v>
      </c>
      <c r="G9" s="64">
        <v>2340748700</v>
      </c>
      <c r="H9" s="65">
        <f>($G9-$F9)</f>
        <v>-34929600</v>
      </c>
      <c r="I9" s="65">
        <v>2477681900</v>
      </c>
      <c r="J9" s="30">
        <f>IF($C9=0,0,($E9/$C9)*100)</f>
        <v>-1.9363381059886868</v>
      </c>
      <c r="K9" s="31">
        <f>IF($F9=0,0,($H9/$F9)*100)</f>
        <v>-1.470300082296496</v>
      </c>
      <c r="L9" s="84">
        <v>-31864700</v>
      </c>
      <c r="M9" s="85">
        <v>-30855200</v>
      </c>
      <c r="N9" s="32">
        <f>IF($L9=0,0,($E9/$L9)*100)</f>
        <v>134.83855175162483</v>
      </c>
      <c r="O9" s="31">
        <f>IF($M9=0,0,($H9/$M9)*100)</f>
        <v>113.20490549404963</v>
      </c>
      <c r="P9" s="6"/>
      <c r="Q9" s="33"/>
    </row>
    <row r="10" spans="1:17" ht="12.75">
      <c r="A10" s="3"/>
      <c r="B10" s="29" t="s">
        <v>17</v>
      </c>
      <c r="C10" s="63">
        <v>519858200</v>
      </c>
      <c r="D10" s="64">
        <v>512428800</v>
      </c>
      <c r="E10" s="65">
        <f aca="true" t="shared" si="0" ref="E10:E33">($D10-$C10)</f>
        <v>-7429400</v>
      </c>
      <c r="F10" s="63">
        <v>565989300</v>
      </c>
      <c r="G10" s="64">
        <v>545217400</v>
      </c>
      <c r="H10" s="65">
        <f aca="true" t="shared" si="1" ref="H10:H33">($G10-$F10)</f>
        <v>-20771900</v>
      </c>
      <c r="I10" s="65">
        <v>591898000</v>
      </c>
      <c r="J10" s="30">
        <f aca="true" t="shared" si="2" ref="J10:J33">IF($C10=0,0,($E10/$C10)*100)</f>
        <v>-1.429120479392265</v>
      </c>
      <c r="K10" s="31">
        <f aca="true" t="shared" si="3" ref="K10:K33">IF($F10=0,0,($H10/$F10)*100)</f>
        <v>-3.670016376634682</v>
      </c>
      <c r="L10" s="84">
        <v>-31864700</v>
      </c>
      <c r="M10" s="85">
        <v>-30855200</v>
      </c>
      <c r="N10" s="32">
        <f aca="true" t="shared" si="4" ref="N10:N33">IF($L10=0,0,($E10/$L10)*100)</f>
        <v>23.315455660966524</v>
      </c>
      <c r="O10" s="31">
        <f aca="true" t="shared" si="5" ref="O10:O33">IF($M10=0,0,($H10/$M10)*100)</f>
        <v>67.32058129585937</v>
      </c>
      <c r="P10" s="6"/>
      <c r="Q10" s="33"/>
    </row>
    <row r="11" spans="1:17" ht="16.5">
      <c r="A11" s="7"/>
      <c r="B11" s="34" t="s">
        <v>18</v>
      </c>
      <c r="C11" s="66">
        <v>3240632800</v>
      </c>
      <c r="D11" s="67">
        <v>3208768100</v>
      </c>
      <c r="E11" s="68">
        <f t="shared" si="0"/>
        <v>-31864700</v>
      </c>
      <c r="F11" s="66">
        <v>3473627500</v>
      </c>
      <c r="G11" s="67">
        <v>3442772300</v>
      </c>
      <c r="H11" s="68">
        <f t="shared" si="1"/>
        <v>-30855200</v>
      </c>
      <c r="I11" s="68">
        <v>3654226500</v>
      </c>
      <c r="J11" s="35">
        <f t="shared" si="2"/>
        <v>-0.9832863507398926</v>
      </c>
      <c r="K11" s="36">
        <f t="shared" si="3"/>
        <v>-0.8882702592606719</v>
      </c>
      <c r="L11" s="86">
        <v>-31864700</v>
      </c>
      <c r="M11" s="87">
        <v>-30855200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881891100</v>
      </c>
      <c r="D13" s="64">
        <v>859549700</v>
      </c>
      <c r="E13" s="65">
        <f t="shared" si="0"/>
        <v>-22341400</v>
      </c>
      <c r="F13" s="63">
        <v>964278300</v>
      </c>
      <c r="G13" s="64">
        <v>921962200</v>
      </c>
      <c r="H13" s="65">
        <f t="shared" si="1"/>
        <v>-42316100</v>
      </c>
      <c r="I13" s="65">
        <v>994156900</v>
      </c>
      <c r="J13" s="30">
        <f t="shared" si="2"/>
        <v>-2.533351340091764</v>
      </c>
      <c r="K13" s="31">
        <f t="shared" si="3"/>
        <v>-4.388370037985922</v>
      </c>
      <c r="L13" s="84">
        <v>26257600</v>
      </c>
      <c r="M13" s="85">
        <v>-16273500</v>
      </c>
      <c r="N13" s="32">
        <f t="shared" si="4"/>
        <v>-85.08546097129974</v>
      </c>
      <c r="O13" s="31">
        <f t="shared" si="5"/>
        <v>260.0307247979845</v>
      </c>
      <c r="P13" s="6"/>
      <c r="Q13" s="33"/>
    </row>
    <row r="14" spans="1:17" ht="12.75">
      <c r="A14" s="3"/>
      <c r="B14" s="29" t="s">
        <v>21</v>
      </c>
      <c r="C14" s="63">
        <v>28103200</v>
      </c>
      <c r="D14" s="64">
        <v>31453900</v>
      </c>
      <c r="E14" s="65">
        <f t="shared" si="0"/>
        <v>3350700</v>
      </c>
      <c r="F14" s="63">
        <v>29789500</v>
      </c>
      <c r="G14" s="64">
        <v>33026500</v>
      </c>
      <c r="H14" s="65">
        <f t="shared" si="1"/>
        <v>3237000</v>
      </c>
      <c r="I14" s="65">
        <v>34677900</v>
      </c>
      <c r="J14" s="30">
        <f t="shared" si="2"/>
        <v>11.92284152694355</v>
      </c>
      <c r="K14" s="31">
        <f t="shared" si="3"/>
        <v>10.866244817804931</v>
      </c>
      <c r="L14" s="84">
        <v>26257600</v>
      </c>
      <c r="M14" s="85">
        <v>-16273500</v>
      </c>
      <c r="N14" s="32">
        <f t="shared" si="4"/>
        <v>12.760876850892695</v>
      </c>
      <c r="O14" s="31">
        <f t="shared" si="5"/>
        <v>-19.891234215135036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26257600</v>
      </c>
      <c r="M15" s="85">
        <v>-16273500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1041966100</v>
      </c>
      <c r="D16" s="64">
        <v>1096948600</v>
      </c>
      <c r="E16" s="65">
        <f t="shared" si="0"/>
        <v>54982500</v>
      </c>
      <c r="F16" s="63">
        <v>1101043700</v>
      </c>
      <c r="G16" s="64">
        <v>1153377700</v>
      </c>
      <c r="H16" s="65">
        <f t="shared" si="1"/>
        <v>52334000</v>
      </c>
      <c r="I16" s="65">
        <v>1201977100</v>
      </c>
      <c r="J16" s="30">
        <f t="shared" si="2"/>
        <v>5.276803151273348</v>
      </c>
      <c r="K16" s="31">
        <f t="shared" si="3"/>
        <v>4.753126510782451</v>
      </c>
      <c r="L16" s="84">
        <v>26257600</v>
      </c>
      <c r="M16" s="85">
        <v>-16273500</v>
      </c>
      <c r="N16" s="32">
        <f t="shared" si="4"/>
        <v>209.3965175796722</v>
      </c>
      <c r="O16" s="31">
        <f t="shared" si="5"/>
        <v>-321.59031554367533</v>
      </c>
      <c r="P16" s="6"/>
      <c r="Q16" s="33"/>
    </row>
    <row r="17" spans="1:17" ht="12.75">
      <c r="A17" s="3"/>
      <c r="B17" s="29" t="s">
        <v>23</v>
      </c>
      <c r="C17" s="63">
        <v>1256028900</v>
      </c>
      <c r="D17" s="64">
        <v>1246294700</v>
      </c>
      <c r="E17" s="65">
        <f t="shared" si="0"/>
        <v>-9734200</v>
      </c>
      <c r="F17" s="63">
        <v>1347185300</v>
      </c>
      <c r="G17" s="64">
        <v>1317656900</v>
      </c>
      <c r="H17" s="65">
        <f t="shared" si="1"/>
        <v>-29528400</v>
      </c>
      <c r="I17" s="65">
        <v>1395120400</v>
      </c>
      <c r="J17" s="42">
        <f t="shared" si="2"/>
        <v>-0.7749980912063409</v>
      </c>
      <c r="K17" s="31">
        <f t="shared" si="3"/>
        <v>-2.1918588333765223</v>
      </c>
      <c r="L17" s="88">
        <v>26257600</v>
      </c>
      <c r="M17" s="85">
        <v>-16273500</v>
      </c>
      <c r="N17" s="32">
        <f t="shared" si="4"/>
        <v>-37.071933459265125</v>
      </c>
      <c r="O17" s="31">
        <f t="shared" si="5"/>
        <v>181.45082496082588</v>
      </c>
      <c r="P17" s="6"/>
      <c r="Q17" s="33"/>
    </row>
    <row r="18" spans="1:17" ht="16.5">
      <c r="A18" s="3"/>
      <c r="B18" s="34" t="s">
        <v>24</v>
      </c>
      <c r="C18" s="66">
        <v>3207989300</v>
      </c>
      <c r="D18" s="67">
        <v>3234246900</v>
      </c>
      <c r="E18" s="68">
        <f t="shared" si="0"/>
        <v>26257600</v>
      </c>
      <c r="F18" s="66">
        <v>3442296800</v>
      </c>
      <c r="G18" s="67">
        <v>3426023300</v>
      </c>
      <c r="H18" s="68">
        <f t="shared" si="1"/>
        <v>-16273500</v>
      </c>
      <c r="I18" s="68">
        <v>3625932300</v>
      </c>
      <c r="J18" s="43">
        <f t="shared" si="2"/>
        <v>0.8185064707042509</v>
      </c>
      <c r="K18" s="36">
        <f t="shared" si="3"/>
        <v>-0.4727512165714473</v>
      </c>
      <c r="L18" s="89">
        <v>26257600</v>
      </c>
      <c r="M18" s="87">
        <v>-16273500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32643500</v>
      </c>
      <c r="D19" s="73">
        <v>-25478800</v>
      </c>
      <c r="E19" s="74">
        <f t="shared" si="0"/>
        <v>-58122300</v>
      </c>
      <c r="F19" s="75">
        <v>31330700</v>
      </c>
      <c r="G19" s="76">
        <v>16749000</v>
      </c>
      <c r="H19" s="77">
        <f t="shared" si="1"/>
        <v>-14581700</v>
      </c>
      <c r="I19" s="77">
        <v>28294200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310000000</v>
      </c>
      <c r="G22" s="64">
        <v>310000000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65534300</v>
      </c>
      <c r="M22" s="85">
        <v>39279800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366270700</v>
      </c>
      <c r="D23" s="64">
        <v>406301000</v>
      </c>
      <c r="E23" s="65">
        <f t="shared" si="0"/>
        <v>40030300</v>
      </c>
      <c r="F23" s="63">
        <v>63978900</v>
      </c>
      <c r="G23" s="64">
        <v>110258300</v>
      </c>
      <c r="H23" s="65">
        <f t="shared" si="1"/>
        <v>46279400</v>
      </c>
      <c r="I23" s="65">
        <v>417320600</v>
      </c>
      <c r="J23" s="30">
        <f t="shared" si="2"/>
        <v>10.929157041499634</v>
      </c>
      <c r="K23" s="31">
        <f t="shared" si="3"/>
        <v>72.33541058067581</v>
      </c>
      <c r="L23" s="84">
        <v>65534300</v>
      </c>
      <c r="M23" s="85">
        <v>39279800</v>
      </c>
      <c r="N23" s="32">
        <f t="shared" si="4"/>
        <v>61.08297486964841</v>
      </c>
      <c r="O23" s="31">
        <f t="shared" si="5"/>
        <v>117.81984633322979</v>
      </c>
      <c r="P23" s="6"/>
      <c r="Q23" s="33"/>
    </row>
    <row r="24" spans="1:17" ht="12.75">
      <c r="A24" s="7"/>
      <c r="B24" s="29" t="s">
        <v>29</v>
      </c>
      <c r="C24" s="63">
        <v>165728000</v>
      </c>
      <c r="D24" s="64">
        <v>191232000</v>
      </c>
      <c r="E24" s="65">
        <f t="shared" si="0"/>
        <v>25504000</v>
      </c>
      <c r="F24" s="63">
        <v>176732600</v>
      </c>
      <c r="G24" s="64">
        <v>169733000</v>
      </c>
      <c r="H24" s="65">
        <f t="shared" si="1"/>
        <v>-6999600</v>
      </c>
      <c r="I24" s="65">
        <v>181473000</v>
      </c>
      <c r="J24" s="30">
        <f t="shared" si="2"/>
        <v>15.38907124927592</v>
      </c>
      <c r="K24" s="31">
        <f t="shared" si="3"/>
        <v>-3.9605596251059514</v>
      </c>
      <c r="L24" s="84">
        <v>65534300</v>
      </c>
      <c r="M24" s="85">
        <v>39279800</v>
      </c>
      <c r="N24" s="32">
        <f t="shared" si="4"/>
        <v>38.91702513035158</v>
      </c>
      <c r="O24" s="31">
        <f t="shared" si="5"/>
        <v>-17.8198463332298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65534300</v>
      </c>
      <c r="M25" s="85">
        <v>39279800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531998700</v>
      </c>
      <c r="D26" s="67">
        <v>597533000</v>
      </c>
      <c r="E26" s="68">
        <f t="shared" si="0"/>
        <v>65534300</v>
      </c>
      <c r="F26" s="66">
        <v>550711500</v>
      </c>
      <c r="G26" s="67">
        <v>589991300</v>
      </c>
      <c r="H26" s="68">
        <f t="shared" si="1"/>
        <v>39279800</v>
      </c>
      <c r="I26" s="68">
        <v>598793600</v>
      </c>
      <c r="J26" s="43">
        <f t="shared" si="2"/>
        <v>12.318507545225204</v>
      </c>
      <c r="K26" s="36">
        <f t="shared" si="3"/>
        <v>7.132554885815895</v>
      </c>
      <c r="L26" s="89">
        <v>65534300</v>
      </c>
      <c r="M26" s="87">
        <v>39279800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174071600</v>
      </c>
      <c r="D28" s="64">
        <v>169040000</v>
      </c>
      <c r="E28" s="65">
        <f t="shared" si="0"/>
        <v>-5031600</v>
      </c>
      <c r="F28" s="63">
        <v>182394900</v>
      </c>
      <c r="G28" s="64">
        <v>167726600</v>
      </c>
      <c r="H28" s="65">
        <f t="shared" si="1"/>
        <v>-14668300</v>
      </c>
      <c r="I28" s="65">
        <v>182026600</v>
      </c>
      <c r="J28" s="30">
        <f t="shared" si="2"/>
        <v>-2.8905346995144527</v>
      </c>
      <c r="K28" s="31">
        <f t="shared" si="3"/>
        <v>-8.04205600046931</v>
      </c>
      <c r="L28" s="84">
        <v>65534300</v>
      </c>
      <c r="M28" s="85">
        <v>39279800</v>
      </c>
      <c r="N28" s="32">
        <f t="shared" si="4"/>
        <v>-7.677811466667074</v>
      </c>
      <c r="O28" s="31">
        <f t="shared" si="5"/>
        <v>-37.34311274497325</v>
      </c>
      <c r="P28" s="6"/>
      <c r="Q28" s="33"/>
    </row>
    <row r="29" spans="1:17" ht="12.75">
      <c r="A29" s="7"/>
      <c r="B29" s="29" t="s">
        <v>33</v>
      </c>
      <c r="C29" s="63">
        <v>93540400</v>
      </c>
      <c r="D29" s="64">
        <v>95573500</v>
      </c>
      <c r="E29" s="65">
        <f t="shared" si="0"/>
        <v>2033100</v>
      </c>
      <c r="F29" s="63">
        <v>98871700</v>
      </c>
      <c r="G29" s="64">
        <v>105643700</v>
      </c>
      <c r="H29" s="65">
        <f t="shared" si="1"/>
        <v>6772000</v>
      </c>
      <c r="I29" s="65">
        <v>120502800</v>
      </c>
      <c r="J29" s="30">
        <f t="shared" si="2"/>
        <v>2.173499364980265</v>
      </c>
      <c r="K29" s="31">
        <f t="shared" si="3"/>
        <v>6.849280431104147</v>
      </c>
      <c r="L29" s="84">
        <v>65534300</v>
      </c>
      <c r="M29" s="85">
        <v>39279800</v>
      </c>
      <c r="N29" s="32">
        <f t="shared" si="4"/>
        <v>3.1023448789412567</v>
      </c>
      <c r="O29" s="31">
        <f t="shared" si="5"/>
        <v>17.240413647727333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65534300</v>
      </c>
      <c r="M30" s="85">
        <v>39279800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117860500</v>
      </c>
      <c r="D31" s="64">
        <v>141608000</v>
      </c>
      <c r="E31" s="65">
        <f t="shared" si="0"/>
        <v>23747500</v>
      </c>
      <c r="F31" s="63">
        <v>115205300</v>
      </c>
      <c r="G31" s="64">
        <v>109644000</v>
      </c>
      <c r="H31" s="65">
        <f t="shared" si="1"/>
        <v>-5561300</v>
      </c>
      <c r="I31" s="65">
        <v>112569000</v>
      </c>
      <c r="J31" s="30">
        <f t="shared" si="2"/>
        <v>20.148820003308995</v>
      </c>
      <c r="K31" s="31">
        <f t="shared" si="3"/>
        <v>-4.827295272005714</v>
      </c>
      <c r="L31" s="84">
        <v>65534300</v>
      </c>
      <c r="M31" s="85">
        <v>39279800</v>
      </c>
      <c r="N31" s="32">
        <f t="shared" si="4"/>
        <v>36.23674930532561</v>
      </c>
      <c r="O31" s="31">
        <f t="shared" si="5"/>
        <v>-14.158167811445068</v>
      </c>
      <c r="P31" s="6"/>
      <c r="Q31" s="33"/>
    </row>
    <row r="32" spans="1:17" ht="12.75">
      <c r="A32" s="7"/>
      <c r="B32" s="29" t="s">
        <v>36</v>
      </c>
      <c r="C32" s="63">
        <v>146526200</v>
      </c>
      <c r="D32" s="64">
        <v>191311500</v>
      </c>
      <c r="E32" s="65">
        <f t="shared" si="0"/>
        <v>44785300</v>
      </c>
      <c r="F32" s="63">
        <v>154239600</v>
      </c>
      <c r="G32" s="64">
        <v>206977000</v>
      </c>
      <c r="H32" s="65">
        <f t="shared" si="1"/>
        <v>52737400</v>
      </c>
      <c r="I32" s="65">
        <v>183695200</v>
      </c>
      <c r="J32" s="30">
        <f t="shared" si="2"/>
        <v>30.564704469234854</v>
      </c>
      <c r="K32" s="31">
        <f t="shared" si="3"/>
        <v>34.19186771749927</v>
      </c>
      <c r="L32" s="84">
        <v>65534300</v>
      </c>
      <c r="M32" s="85">
        <v>39279800</v>
      </c>
      <c r="N32" s="32">
        <f t="shared" si="4"/>
        <v>68.33871728240021</v>
      </c>
      <c r="O32" s="31">
        <f t="shared" si="5"/>
        <v>134.26086690869099</v>
      </c>
      <c r="P32" s="6"/>
      <c r="Q32" s="33"/>
    </row>
    <row r="33" spans="1:17" ht="17.25" thickBot="1">
      <c r="A33" s="7"/>
      <c r="B33" s="57" t="s">
        <v>37</v>
      </c>
      <c r="C33" s="81">
        <v>531998700</v>
      </c>
      <c r="D33" s="82">
        <v>597533000</v>
      </c>
      <c r="E33" s="83">
        <f t="shared" si="0"/>
        <v>65534300</v>
      </c>
      <c r="F33" s="81">
        <v>550711500</v>
      </c>
      <c r="G33" s="82">
        <v>589991300</v>
      </c>
      <c r="H33" s="83">
        <f t="shared" si="1"/>
        <v>39279800</v>
      </c>
      <c r="I33" s="83">
        <v>598793600</v>
      </c>
      <c r="J33" s="58">
        <f t="shared" si="2"/>
        <v>12.318507545225204</v>
      </c>
      <c r="K33" s="59">
        <f t="shared" si="3"/>
        <v>7.132554885815895</v>
      </c>
      <c r="L33" s="96">
        <v>65534300</v>
      </c>
      <c r="M33" s="97">
        <v>39279800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59759860</v>
      </c>
      <c r="D8" s="64">
        <v>56410880</v>
      </c>
      <c r="E8" s="65">
        <f>($D8-$C8)</f>
        <v>-3348980</v>
      </c>
      <c r="F8" s="63">
        <v>63050800</v>
      </c>
      <c r="G8" s="64">
        <v>60187100</v>
      </c>
      <c r="H8" s="65">
        <f>($G8-$F8)</f>
        <v>-2863700</v>
      </c>
      <c r="I8" s="65">
        <v>63860860</v>
      </c>
      <c r="J8" s="30">
        <f>IF($C8=0,0,($E8/$C8)*100)</f>
        <v>-5.604062660120021</v>
      </c>
      <c r="K8" s="31">
        <f>IF($F8=0,0,($H8/$F8)*100)</f>
        <v>-4.54189320357553</v>
      </c>
      <c r="L8" s="84">
        <v>52177660</v>
      </c>
      <c r="M8" s="85">
        <v>1963050</v>
      </c>
      <c r="N8" s="32">
        <f>IF($L8=0,0,($E8/$L8)*100)</f>
        <v>-6.41841738399154</v>
      </c>
      <c r="O8" s="31">
        <f>IF($M8=0,0,($H8/$M8)*100)</f>
        <v>-145.8801355034258</v>
      </c>
      <c r="P8" s="6"/>
      <c r="Q8" s="33"/>
    </row>
    <row r="9" spans="1:17" ht="12.75">
      <c r="A9" s="3"/>
      <c r="B9" s="29" t="s">
        <v>16</v>
      </c>
      <c r="C9" s="63">
        <v>79351350</v>
      </c>
      <c r="D9" s="64">
        <v>85893430</v>
      </c>
      <c r="E9" s="65">
        <f>($D9-$C9)</f>
        <v>6542080</v>
      </c>
      <c r="F9" s="63">
        <v>84057900</v>
      </c>
      <c r="G9" s="64">
        <v>91585680</v>
      </c>
      <c r="H9" s="65">
        <f>($G9-$F9)</f>
        <v>7527780</v>
      </c>
      <c r="I9" s="65">
        <v>97730000</v>
      </c>
      <c r="J9" s="30">
        <f>IF($C9=0,0,($E9/$C9)*100)</f>
        <v>8.244447006887722</v>
      </c>
      <c r="K9" s="31">
        <f>IF($F9=0,0,($H9/$F9)*100)</f>
        <v>8.95546997962119</v>
      </c>
      <c r="L9" s="84">
        <v>52177660</v>
      </c>
      <c r="M9" s="85">
        <v>1963050</v>
      </c>
      <c r="N9" s="32">
        <f>IF($L9=0,0,($E9/$L9)*100)</f>
        <v>12.538086223107744</v>
      </c>
      <c r="O9" s="31">
        <f>IF($M9=0,0,($H9/$M9)*100)</f>
        <v>383.47367616718884</v>
      </c>
      <c r="P9" s="6"/>
      <c r="Q9" s="33"/>
    </row>
    <row r="10" spans="1:17" ht="12.75">
      <c r="A10" s="3"/>
      <c r="B10" s="29" t="s">
        <v>17</v>
      </c>
      <c r="C10" s="63">
        <v>250555450</v>
      </c>
      <c r="D10" s="64">
        <v>299540010</v>
      </c>
      <c r="E10" s="65">
        <f aca="true" t="shared" si="0" ref="E10:E33">($D10-$C10)</f>
        <v>48984560</v>
      </c>
      <c r="F10" s="63">
        <v>264695740</v>
      </c>
      <c r="G10" s="64">
        <v>261994710</v>
      </c>
      <c r="H10" s="65">
        <f aca="true" t="shared" si="1" ref="H10:H33">($G10-$F10)</f>
        <v>-2701030</v>
      </c>
      <c r="I10" s="65">
        <v>280357120</v>
      </c>
      <c r="J10" s="30">
        <f aca="true" t="shared" si="2" ref="J10:J33">IF($C10=0,0,($E10/$C10)*100)</f>
        <v>19.550386950273882</v>
      </c>
      <c r="K10" s="31">
        <f aca="true" t="shared" si="3" ref="K10:K33">IF($F10=0,0,($H10/$F10)*100)</f>
        <v>-1.0204282093848582</v>
      </c>
      <c r="L10" s="84">
        <v>52177660</v>
      </c>
      <c r="M10" s="85">
        <v>1963050</v>
      </c>
      <c r="N10" s="32">
        <f aca="true" t="shared" si="4" ref="N10:N33">IF($L10=0,0,($E10/$L10)*100)</f>
        <v>93.8803311608838</v>
      </c>
      <c r="O10" s="31">
        <f aca="true" t="shared" si="5" ref="O10:O33">IF($M10=0,0,($H10/$M10)*100)</f>
        <v>-137.593540663763</v>
      </c>
      <c r="P10" s="6"/>
      <c r="Q10" s="33"/>
    </row>
    <row r="11" spans="1:17" ht="16.5">
      <c r="A11" s="7"/>
      <c r="B11" s="34" t="s">
        <v>18</v>
      </c>
      <c r="C11" s="66">
        <v>389666660</v>
      </c>
      <c r="D11" s="67">
        <v>441844320</v>
      </c>
      <c r="E11" s="68">
        <f t="shared" si="0"/>
        <v>52177660</v>
      </c>
      <c r="F11" s="66">
        <v>411804440</v>
      </c>
      <c r="G11" s="67">
        <v>413767490</v>
      </c>
      <c r="H11" s="68">
        <f t="shared" si="1"/>
        <v>1963050</v>
      </c>
      <c r="I11" s="68">
        <v>441947980</v>
      </c>
      <c r="J11" s="35">
        <f t="shared" si="2"/>
        <v>13.390332136703714</v>
      </c>
      <c r="K11" s="36">
        <f t="shared" si="3"/>
        <v>0.47669471460773954</v>
      </c>
      <c r="L11" s="86">
        <v>52177660</v>
      </c>
      <c r="M11" s="87">
        <v>1963050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130245230</v>
      </c>
      <c r="D13" s="64">
        <v>143744860</v>
      </c>
      <c r="E13" s="65">
        <f t="shared" si="0"/>
        <v>13499630</v>
      </c>
      <c r="F13" s="63">
        <v>139362110</v>
      </c>
      <c r="G13" s="64">
        <v>153765800</v>
      </c>
      <c r="H13" s="65">
        <f t="shared" si="1"/>
        <v>14403690</v>
      </c>
      <c r="I13" s="65">
        <v>165393910</v>
      </c>
      <c r="J13" s="30">
        <f t="shared" si="2"/>
        <v>10.36477880994183</v>
      </c>
      <c r="K13" s="31">
        <f t="shared" si="3"/>
        <v>10.335441964820998</v>
      </c>
      <c r="L13" s="84">
        <v>64154670</v>
      </c>
      <c r="M13" s="85">
        <v>18200050</v>
      </c>
      <c r="N13" s="32">
        <f t="shared" si="4"/>
        <v>21.042318509315066</v>
      </c>
      <c r="O13" s="31">
        <f t="shared" si="5"/>
        <v>79.14093642599883</v>
      </c>
      <c r="P13" s="6"/>
      <c r="Q13" s="33"/>
    </row>
    <row r="14" spans="1:17" ht="12.75">
      <c r="A14" s="3"/>
      <c r="B14" s="29" t="s">
        <v>21</v>
      </c>
      <c r="C14" s="63">
        <v>49324720</v>
      </c>
      <c r="D14" s="64">
        <v>46201600</v>
      </c>
      <c r="E14" s="65">
        <f t="shared" si="0"/>
        <v>-3123120</v>
      </c>
      <c r="F14" s="63">
        <v>52037670</v>
      </c>
      <c r="G14" s="64">
        <v>47587640</v>
      </c>
      <c r="H14" s="65">
        <f t="shared" si="1"/>
        <v>-4450030</v>
      </c>
      <c r="I14" s="65">
        <v>49015280</v>
      </c>
      <c r="J14" s="30">
        <f t="shared" si="2"/>
        <v>-6.331754138695567</v>
      </c>
      <c r="K14" s="31">
        <f t="shared" si="3"/>
        <v>-8.55155505617373</v>
      </c>
      <c r="L14" s="84">
        <v>64154670</v>
      </c>
      <c r="M14" s="85">
        <v>18200050</v>
      </c>
      <c r="N14" s="32">
        <f t="shared" si="4"/>
        <v>-4.868110146930847</v>
      </c>
      <c r="O14" s="31">
        <f t="shared" si="5"/>
        <v>-24.45064711360683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64154670</v>
      </c>
      <c r="M15" s="85">
        <v>18200050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53265450</v>
      </c>
      <c r="D16" s="64">
        <v>59531250</v>
      </c>
      <c r="E16" s="65">
        <f t="shared" si="0"/>
        <v>6265800</v>
      </c>
      <c r="F16" s="63">
        <v>55929000</v>
      </c>
      <c r="G16" s="64">
        <v>64353280</v>
      </c>
      <c r="H16" s="65">
        <f t="shared" si="1"/>
        <v>8424280</v>
      </c>
      <c r="I16" s="65">
        <v>67712520</v>
      </c>
      <c r="J16" s="30">
        <f t="shared" si="2"/>
        <v>11.76334753578539</v>
      </c>
      <c r="K16" s="31">
        <f t="shared" si="3"/>
        <v>15.062454182981996</v>
      </c>
      <c r="L16" s="84">
        <v>64154670</v>
      </c>
      <c r="M16" s="85">
        <v>18200050</v>
      </c>
      <c r="N16" s="32">
        <f t="shared" si="4"/>
        <v>9.766709110965733</v>
      </c>
      <c r="O16" s="31">
        <f t="shared" si="5"/>
        <v>46.28712558481982</v>
      </c>
      <c r="P16" s="6"/>
      <c r="Q16" s="33"/>
    </row>
    <row r="17" spans="1:17" ht="12.75">
      <c r="A17" s="3"/>
      <c r="B17" s="29" t="s">
        <v>23</v>
      </c>
      <c r="C17" s="63">
        <v>197819590</v>
      </c>
      <c r="D17" s="64">
        <v>245331950</v>
      </c>
      <c r="E17" s="65">
        <f t="shared" si="0"/>
        <v>47512360</v>
      </c>
      <c r="F17" s="63">
        <v>205394090</v>
      </c>
      <c r="G17" s="64">
        <v>205216200</v>
      </c>
      <c r="H17" s="65">
        <f t="shared" si="1"/>
        <v>-177890</v>
      </c>
      <c r="I17" s="65">
        <v>217298850</v>
      </c>
      <c r="J17" s="42">
        <f t="shared" si="2"/>
        <v>24.018025717270973</v>
      </c>
      <c r="K17" s="31">
        <f t="shared" si="3"/>
        <v>-0.08660911324176855</v>
      </c>
      <c r="L17" s="88">
        <v>64154670</v>
      </c>
      <c r="M17" s="85">
        <v>18200050</v>
      </c>
      <c r="N17" s="32">
        <f t="shared" si="4"/>
        <v>74.05908252665004</v>
      </c>
      <c r="O17" s="31">
        <f t="shared" si="5"/>
        <v>-0.9774148972118208</v>
      </c>
      <c r="P17" s="6"/>
      <c r="Q17" s="33"/>
    </row>
    <row r="18" spans="1:17" ht="16.5">
      <c r="A18" s="3"/>
      <c r="B18" s="34" t="s">
        <v>24</v>
      </c>
      <c r="C18" s="66">
        <v>430654990</v>
      </c>
      <c r="D18" s="67">
        <v>494809660</v>
      </c>
      <c r="E18" s="68">
        <f t="shared" si="0"/>
        <v>64154670</v>
      </c>
      <c r="F18" s="66">
        <v>452722870</v>
      </c>
      <c r="G18" s="67">
        <v>470922920</v>
      </c>
      <c r="H18" s="68">
        <f t="shared" si="1"/>
        <v>18200050</v>
      </c>
      <c r="I18" s="68">
        <v>499420560</v>
      </c>
      <c r="J18" s="43">
        <f t="shared" si="2"/>
        <v>14.896999103621209</v>
      </c>
      <c r="K18" s="36">
        <f t="shared" si="3"/>
        <v>4.020130460826951</v>
      </c>
      <c r="L18" s="89">
        <v>64154670</v>
      </c>
      <c r="M18" s="87">
        <v>18200050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-40988330</v>
      </c>
      <c r="D19" s="73">
        <v>-52965340</v>
      </c>
      <c r="E19" s="74">
        <f t="shared" si="0"/>
        <v>-11977010</v>
      </c>
      <c r="F19" s="75">
        <v>-40918430</v>
      </c>
      <c r="G19" s="76">
        <v>-57155430</v>
      </c>
      <c r="H19" s="77">
        <f t="shared" si="1"/>
        <v>-16237000</v>
      </c>
      <c r="I19" s="77">
        <v>-57472580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-49257000</v>
      </c>
      <c r="M22" s="85">
        <v>-54255000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7000000</v>
      </c>
      <c r="D23" s="64">
        <v>0</v>
      </c>
      <c r="E23" s="65">
        <f t="shared" si="0"/>
        <v>-7000000</v>
      </c>
      <c r="F23" s="63">
        <v>8000000</v>
      </c>
      <c r="G23" s="64">
        <v>0</v>
      </c>
      <c r="H23" s="65">
        <f t="shared" si="1"/>
        <v>-8000000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-49257000</v>
      </c>
      <c r="M23" s="85">
        <v>-54255000</v>
      </c>
      <c r="N23" s="32">
        <f t="shared" si="4"/>
        <v>14.211178106665043</v>
      </c>
      <c r="O23" s="31">
        <f t="shared" si="5"/>
        <v>14.74518477559672</v>
      </c>
      <c r="P23" s="6"/>
      <c r="Q23" s="33"/>
    </row>
    <row r="24" spans="1:17" ht="12.75">
      <c r="A24" s="7"/>
      <c r="B24" s="29" t="s">
        <v>29</v>
      </c>
      <c r="C24" s="63">
        <v>53280000</v>
      </c>
      <c r="D24" s="64">
        <v>11023000</v>
      </c>
      <c r="E24" s="65">
        <f t="shared" si="0"/>
        <v>-42257000</v>
      </c>
      <c r="F24" s="63">
        <v>56129000</v>
      </c>
      <c r="G24" s="64">
        <v>9874000</v>
      </c>
      <c r="H24" s="65">
        <f t="shared" si="1"/>
        <v>-46255000</v>
      </c>
      <c r="I24" s="65">
        <v>25902250</v>
      </c>
      <c r="J24" s="30">
        <f t="shared" si="2"/>
        <v>-79.31118618618619</v>
      </c>
      <c r="K24" s="31">
        <f t="shared" si="3"/>
        <v>-82.40838069447166</v>
      </c>
      <c r="L24" s="84">
        <v>-49257000</v>
      </c>
      <c r="M24" s="85">
        <v>-54255000</v>
      </c>
      <c r="N24" s="32">
        <f t="shared" si="4"/>
        <v>85.78882189333495</v>
      </c>
      <c r="O24" s="31">
        <f t="shared" si="5"/>
        <v>85.25481522440327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-49257000</v>
      </c>
      <c r="M25" s="85">
        <v>-54255000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60280000</v>
      </c>
      <c r="D26" s="67">
        <v>11023000</v>
      </c>
      <c r="E26" s="68">
        <f t="shared" si="0"/>
        <v>-49257000</v>
      </c>
      <c r="F26" s="66">
        <v>64129000</v>
      </c>
      <c r="G26" s="67">
        <v>9874000</v>
      </c>
      <c r="H26" s="68">
        <f t="shared" si="1"/>
        <v>-54255000</v>
      </c>
      <c r="I26" s="68">
        <v>25902250</v>
      </c>
      <c r="J26" s="43">
        <f t="shared" si="2"/>
        <v>-81.71366954213669</v>
      </c>
      <c r="K26" s="36">
        <f t="shared" si="3"/>
        <v>-84.60290976001497</v>
      </c>
      <c r="L26" s="89">
        <v>-49257000</v>
      </c>
      <c r="M26" s="87">
        <v>-54255000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838067</v>
      </c>
      <c r="M28" s="85">
        <v>-14629413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1460000</v>
      </c>
      <c r="D29" s="64">
        <v>1500000</v>
      </c>
      <c r="E29" s="65">
        <f t="shared" si="0"/>
        <v>40000</v>
      </c>
      <c r="F29" s="63">
        <v>1132000</v>
      </c>
      <c r="G29" s="64">
        <v>2050000</v>
      </c>
      <c r="H29" s="65">
        <f t="shared" si="1"/>
        <v>918000</v>
      </c>
      <c r="I29" s="65">
        <v>2750000</v>
      </c>
      <c r="J29" s="30">
        <f t="shared" si="2"/>
        <v>2.73972602739726</v>
      </c>
      <c r="K29" s="31">
        <f t="shared" si="3"/>
        <v>81.09540636042402</v>
      </c>
      <c r="L29" s="84">
        <v>838067</v>
      </c>
      <c r="M29" s="85">
        <v>-14629413</v>
      </c>
      <c r="N29" s="32">
        <f t="shared" si="4"/>
        <v>4.77288808651337</v>
      </c>
      <c r="O29" s="31">
        <f t="shared" si="5"/>
        <v>-6.275029626957691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838067</v>
      </c>
      <c r="M30" s="85">
        <v>-14629413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37495000</v>
      </c>
      <c r="D31" s="64">
        <v>20213000</v>
      </c>
      <c r="E31" s="65">
        <f t="shared" si="0"/>
        <v>-17282000</v>
      </c>
      <c r="F31" s="63">
        <v>51007000</v>
      </c>
      <c r="G31" s="64">
        <v>39217650</v>
      </c>
      <c r="H31" s="65">
        <f t="shared" si="1"/>
        <v>-11789350</v>
      </c>
      <c r="I31" s="65">
        <v>27147000</v>
      </c>
      <c r="J31" s="30">
        <f t="shared" si="2"/>
        <v>-46.091478863848515</v>
      </c>
      <c r="K31" s="31">
        <f t="shared" si="3"/>
        <v>-23.11320014899916</v>
      </c>
      <c r="L31" s="84">
        <v>838067</v>
      </c>
      <c r="M31" s="85">
        <v>-14629413</v>
      </c>
      <c r="N31" s="32">
        <f t="shared" si="4"/>
        <v>-2062.126297778101</v>
      </c>
      <c r="O31" s="31">
        <f t="shared" si="5"/>
        <v>80.58662367382752</v>
      </c>
      <c r="P31" s="6"/>
      <c r="Q31" s="33"/>
    </row>
    <row r="32" spans="1:17" ht="12.75">
      <c r="A32" s="7"/>
      <c r="B32" s="29" t="s">
        <v>36</v>
      </c>
      <c r="C32" s="63">
        <v>21325000</v>
      </c>
      <c r="D32" s="64">
        <v>39405067</v>
      </c>
      <c r="E32" s="65">
        <f t="shared" si="0"/>
        <v>18080067</v>
      </c>
      <c r="F32" s="63">
        <v>11990000</v>
      </c>
      <c r="G32" s="64">
        <v>8231937</v>
      </c>
      <c r="H32" s="65">
        <f t="shared" si="1"/>
        <v>-3758063</v>
      </c>
      <c r="I32" s="65">
        <v>26053337</v>
      </c>
      <c r="J32" s="30">
        <f t="shared" si="2"/>
        <v>84.7834325908558</v>
      </c>
      <c r="K32" s="31">
        <f t="shared" si="3"/>
        <v>-31.343311092577146</v>
      </c>
      <c r="L32" s="84">
        <v>838067</v>
      </c>
      <c r="M32" s="85">
        <v>-14629413</v>
      </c>
      <c r="N32" s="32">
        <f t="shared" si="4"/>
        <v>2157.353409691588</v>
      </c>
      <c r="O32" s="31">
        <f t="shared" si="5"/>
        <v>25.68840595313018</v>
      </c>
      <c r="P32" s="6"/>
      <c r="Q32" s="33"/>
    </row>
    <row r="33" spans="1:17" ht="17.25" thickBot="1">
      <c r="A33" s="7"/>
      <c r="B33" s="57" t="s">
        <v>37</v>
      </c>
      <c r="C33" s="81">
        <v>60280000</v>
      </c>
      <c r="D33" s="82">
        <v>61118067</v>
      </c>
      <c r="E33" s="83">
        <f t="shared" si="0"/>
        <v>838067</v>
      </c>
      <c r="F33" s="81">
        <v>64129000</v>
      </c>
      <c r="G33" s="82">
        <v>49499587</v>
      </c>
      <c r="H33" s="83">
        <f t="shared" si="1"/>
        <v>-14629413</v>
      </c>
      <c r="I33" s="83">
        <v>55950337</v>
      </c>
      <c r="J33" s="58">
        <f t="shared" si="2"/>
        <v>1.390290311877903</v>
      </c>
      <c r="K33" s="59">
        <f t="shared" si="3"/>
        <v>-22.812476414726568</v>
      </c>
      <c r="L33" s="96">
        <v>838067</v>
      </c>
      <c r="M33" s="97">
        <v>-14629413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14833115</v>
      </c>
      <c r="D8" s="64">
        <v>19980632</v>
      </c>
      <c r="E8" s="65">
        <f>($D8-$C8)</f>
        <v>5147517</v>
      </c>
      <c r="F8" s="63">
        <v>15648936</v>
      </c>
      <c r="G8" s="64">
        <v>21179472</v>
      </c>
      <c r="H8" s="65">
        <f>($G8-$F8)</f>
        <v>5530536</v>
      </c>
      <c r="I8" s="65">
        <v>22450239</v>
      </c>
      <c r="J8" s="30">
        <f>IF($C8=0,0,($E8/$C8)*100)</f>
        <v>34.70287259284378</v>
      </c>
      <c r="K8" s="31">
        <f>IF($F8=0,0,($H8/$F8)*100)</f>
        <v>35.34129093505143</v>
      </c>
      <c r="L8" s="84">
        <v>8945813</v>
      </c>
      <c r="M8" s="85">
        <v>6771930</v>
      </c>
      <c r="N8" s="32">
        <f>IF($L8=0,0,($E8/$L8)*100)</f>
        <v>57.54107536117735</v>
      </c>
      <c r="O8" s="31">
        <f>IF($M8=0,0,($H8/$M8)*100)</f>
        <v>81.66853467179962</v>
      </c>
      <c r="P8" s="6"/>
      <c r="Q8" s="33"/>
    </row>
    <row r="9" spans="1:17" ht="12.75">
      <c r="A9" s="3"/>
      <c r="B9" s="29" t="s">
        <v>16</v>
      </c>
      <c r="C9" s="63">
        <v>28803585</v>
      </c>
      <c r="D9" s="64">
        <v>32998372</v>
      </c>
      <c r="E9" s="65">
        <f>($D9-$C9)</f>
        <v>4194787</v>
      </c>
      <c r="F9" s="63">
        <v>30387782</v>
      </c>
      <c r="G9" s="64">
        <v>34978270</v>
      </c>
      <c r="H9" s="65">
        <f>($G9-$F9)</f>
        <v>4590488</v>
      </c>
      <c r="I9" s="65">
        <v>36777809</v>
      </c>
      <c r="J9" s="30">
        <f>IF($C9=0,0,($E9/$C9)*100)</f>
        <v>14.563419796528802</v>
      </c>
      <c r="K9" s="31">
        <f>IF($F9=0,0,($H9/$F9)*100)</f>
        <v>15.106360839366296</v>
      </c>
      <c r="L9" s="84">
        <v>8945813</v>
      </c>
      <c r="M9" s="85">
        <v>6771930</v>
      </c>
      <c r="N9" s="32">
        <f>IF($L9=0,0,($E9/$L9)*100)</f>
        <v>46.89106512733946</v>
      </c>
      <c r="O9" s="31">
        <f>IF($M9=0,0,($H9/$M9)*100)</f>
        <v>67.78699720759074</v>
      </c>
      <c r="P9" s="6"/>
      <c r="Q9" s="33"/>
    </row>
    <row r="10" spans="1:17" ht="12.75">
      <c r="A10" s="3"/>
      <c r="B10" s="29" t="s">
        <v>17</v>
      </c>
      <c r="C10" s="63">
        <v>92394776</v>
      </c>
      <c r="D10" s="64">
        <v>91998285</v>
      </c>
      <c r="E10" s="65">
        <f aca="true" t="shared" si="0" ref="E10:E33">($D10-$C10)</f>
        <v>-396491</v>
      </c>
      <c r="F10" s="63">
        <v>98375538</v>
      </c>
      <c r="G10" s="64">
        <v>95026444</v>
      </c>
      <c r="H10" s="65">
        <f aca="true" t="shared" si="1" ref="H10:H33">($G10-$F10)</f>
        <v>-3349094</v>
      </c>
      <c r="I10" s="65">
        <v>100657672</v>
      </c>
      <c r="J10" s="30">
        <f aca="true" t="shared" si="2" ref="J10:J33">IF($C10=0,0,($E10/$C10)*100)</f>
        <v>-0.42912707532295985</v>
      </c>
      <c r="K10" s="31">
        <f aca="true" t="shared" si="3" ref="K10:K33">IF($F10=0,0,($H10/$F10)*100)</f>
        <v>-3.404397137833188</v>
      </c>
      <c r="L10" s="84">
        <v>8945813</v>
      </c>
      <c r="M10" s="85">
        <v>6771930</v>
      </c>
      <c r="N10" s="32">
        <f aca="true" t="shared" si="4" ref="N10:N33">IF($L10=0,0,($E10/$L10)*100)</f>
        <v>-4.432140488516807</v>
      </c>
      <c r="O10" s="31">
        <f aca="true" t="shared" si="5" ref="O10:O33">IF($M10=0,0,($H10/$M10)*100)</f>
        <v>-49.455531879390364</v>
      </c>
      <c r="P10" s="6"/>
      <c r="Q10" s="33"/>
    </row>
    <row r="11" spans="1:17" ht="16.5">
      <c r="A11" s="7"/>
      <c r="B11" s="34" t="s">
        <v>18</v>
      </c>
      <c r="C11" s="66">
        <v>136031476</v>
      </c>
      <c r="D11" s="67">
        <v>144977289</v>
      </c>
      <c r="E11" s="68">
        <f t="shared" si="0"/>
        <v>8945813</v>
      </c>
      <c r="F11" s="66">
        <v>144412256</v>
      </c>
      <c r="G11" s="67">
        <v>151184186</v>
      </c>
      <c r="H11" s="68">
        <f t="shared" si="1"/>
        <v>6771930</v>
      </c>
      <c r="I11" s="68">
        <v>159885720</v>
      </c>
      <c r="J11" s="35">
        <f t="shared" si="2"/>
        <v>6.57628165410776</v>
      </c>
      <c r="K11" s="36">
        <f t="shared" si="3"/>
        <v>4.689304209747959</v>
      </c>
      <c r="L11" s="86">
        <v>8945813</v>
      </c>
      <c r="M11" s="87">
        <v>6771930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50658348</v>
      </c>
      <c r="D13" s="64">
        <v>53417774</v>
      </c>
      <c r="E13" s="65">
        <f t="shared" si="0"/>
        <v>2759426</v>
      </c>
      <c r="F13" s="63">
        <v>52852078</v>
      </c>
      <c r="G13" s="64">
        <v>57424104</v>
      </c>
      <c r="H13" s="65">
        <f t="shared" si="1"/>
        <v>4572026</v>
      </c>
      <c r="I13" s="65">
        <v>61730929</v>
      </c>
      <c r="J13" s="30">
        <f t="shared" si="2"/>
        <v>5.447129859031328</v>
      </c>
      <c r="K13" s="31">
        <f t="shared" si="3"/>
        <v>8.650607834189604</v>
      </c>
      <c r="L13" s="84">
        <v>12253523</v>
      </c>
      <c r="M13" s="85">
        <v>17768052</v>
      </c>
      <c r="N13" s="32">
        <f t="shared" si="4"/>
        <v>22.51945012058981</v>
      </c>
      <c r="O13" s="31">
        <f t="shared" si="5"/>
        <v>25.731723432596887</v>
      </c>
      <c r="P13" s="6"/>
      <c r="Q13" s="33"/>
    </row>
    <row r="14" spans="1:17" ht="12.75">
      <c r="A14" s="3"/>
      <c r="B14" s="29" t="s">
        <v>21</v>
      </c>
      <c r="C14" s="63">
        <v>2350000</v>
      </c>
      <c r="D14" s="64">
        <v>3900000</v>
      </c>
      <c r="E14" s="65">
        <f t="shared" si="0"/>
        <v>1550000</v>
      </c>
      <c r="F14" s="63">
        <v>2479250</v>
      </c>
      <c r="G14" s="64">
        <v>4192500</v>
      </c>
      <c r="H14" s="65">
        <f t="shared" si="1"/>
        <v>1713250</v>
      </c>
      <c r="I14" s="65">
        <v>4506938</v>
      </c>
      <c r="J14" s="30">
        <f t="shared" si="2"/>
        <v>65.95744680851064</v>
      </c>
      <c r="K14" s="31">
        <f t="shared" si="3"/>
        <v>69.10355954421699</v>
      </c>
      <c r="L14" s="84">
        <v>12253523</v>
      </c>
      <c r="M14" s="85">
        <v>17768052</v>
      </c>
      <c r="N14" s="32">
        <f t="shared" si="4"/>
        <v>12.6494233535939</v>
      </c>
      <c r="O14" s="31">
        <f t="shared" si="5"/>
        <v>9.64230631472713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12253523</v>
      </c>
      <c r="M15" s="85">
        <v>17768052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25847500</v>
      </c>
      <c r="D16" s="64">
        <v>26705000</v>
      </c>
      <c r="E16" s="65">
        <f t="shared" si="0"/>
        <v>857500</v>
      </c>
      <c r="F16" s="63">
        <v>27269113</v>
      </c>
      <c r="G16" s="64">
        <v>28707875</v>
      </c>
      <c r="H16" s="65">
        <f t="shared" si="1"/>
        <v>1438762</v>
      </c>
      <c r="I16" s="65">
        <v>30860965</v>
      </c>
      <c r="J16" s="30">
        <f t="shared" si="2"/>
        <v>3.3175355450236967</v>
      </c>
      <c r="K16" s="31">
        <f t="shared" si="3"/>
        <v>5.276159880961291</v>
      </c>
      <c r="L16" s="84">
        <v>12253523</v>
      </c>
      <c r="M16" s="85">
        <v>17768052</v>
      </c>
      <c r="N16" s="32">
        <f t="shared" si="4"/>
        <v>6.997987435939852</v>
      </c>
      <c r="O16" s="31">
        <f t="shared" si="5"/>
        <v>8.097466171305667</v>
      </c>
      <c r="P16" s="6"/>
      <c r="Q16" s="33"/>
    </row>
    <row r="17" spans="1:17" ht="12.75">
      <c r="A17" s="3"/>
      <c r="B17" s="29" t="s">
        <v>23</v>
      </c>
      <c r="C17" s="63">
        <v>50592912</v>
      </c>
      <c r="D17" s="64">
        <v>57679509</v>
      </c>
      <c r="E17" s="65">
        <f t="shared" si="0"/>
        <v>7086597</v>
      </c>
      <c r="F17" s="63">
        <v>51862669</v>
      </c>
      <c r="G17" s="64">
        <v>61906683</v>
      </c>
      <c r="H17" s="65">
        <f t="shared" si="1"/>
        <v>10044014</v>
      </c>
      <c r="I17" s="65">
        <v>66532371</v>
      </c>
      <c r="J17" s="42">
        <f t="shared" si="2"/>
        <v>14.007094511579012</v>
      </c>
      <c r="K17" s="31">
        <f t="shared" si="3"/>
        <v>19.36655824635635</v>
      </c>
      <c r="L17" s="88">
        <v>12253523</v>
      </c>
      <c r="M17" s="85">
        <v>17768052</v>
      </c>
      <c r="N17" s="32">
        <f t="shared" si="4"/>
        <v>57.83313908987644</v>
      </c>
      <c r="O17" s="31">
        <f t="shared" si="5"/>
        <v>56.528504081370315</v>
      </c>
      <c r="P17" s="6"/>
      <c r="Q17" s="33"/>
    </row>
    <row r="18" spans="1:17" ht="16.5">
      <c r="A18" s="3"/>
      <c r="B18" s="34" t="s">
        <v>24</v>
      </c>
      <c r="C18" s="66">
        <v>129448760</v>
      </c>
      <c r="D18" s="67">
        <v>141702283</v>
      </c>
      <c r="E18" s="68">
        <f t="shared" si="0"/>
        <v>12253523</v>
      </c>
      <c r="F18" s="66">
        <v>134463110</v>
      </c>
      <c r="G18" s="67">
        <v>152231162</v>
      </c>
      <c r="H18" s="68">
        <f t="shared" si="1"/>
        <v>17768052</v>
      </c>
      <c r="I18" s="68">
        <v>163631203</v>
      </c>
      <c r="J18" s="43">
        <f t="shared" si="2"/>
        <v>9.465925359192315</v>
      </c>
      <c r="K18" s="36">
        <f t="shared" si="3"/>
        <v>13.214071874434557</v>
      </c>
      <c r="L18" s="89">
        <v>12253523</v>
      </c>
      <c r="M18" s="87">
        <v>17768052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6582716</v>
      </c>
      <c r="D19" s="73">
        <v>3275006</v>
      </c>
      <c r="E19" s="74">
        <f t="shared" si="0"/>
        <v>-3307710</v>
      </c>
      <c r="F19" s="75">
        <v>9949146</v>
      </c>
      <c r="G19" s="76">
        <v>-1046976</v>
      </c>
      <c r="H19" s="77">
        <f t="shared" si="1"/>
        <v>-10996122</v>
      </c>
      <c r="I19" s="77">
        <v>-3745483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-2078411</v>
      </c>
      <c r="M22" s="85">
        <v>2678590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4039000</v>
      </c>
      <c r="D23" s="64">
        <v>2595589</v>
      </c>
      <c r="E23" s="65">
        <f t="shared" si="0"/>
        <v>-1443411</v>
      </c>
      <c r="F23" s="63">
        <v>3631000</v>
      </c>
      <c r="G23" s="64">
        <v>1309589</v>
      </c>
      <c r="H23" s="65">
        <f t="shared" si="1"/>
        <v>-2321411</v>
      </c>
      <c r="I23" s="65">
        <v>1197014</v>
      </c>
      <c r="J23" s="30">
        <f t="shared" si="2"/>
        <v>-35.73684080217876</v>
      </c>
      <c r="K23" s="31">
        <f t="shared" si="3"/>
        <v>-63.93310382814652</v>
      </c>
      <c r="L23" s="84">
        <v>-2078411</v>
      </c>
      <c r="M23" s="85">
        <v>2678590</v>
      </c>
      <c r="N23" s="32">
        <f t="shared" si="4"/>
        <v>69.44781373847617</v>
      </c>
      <c r="O23" s="31">
        <f t="shared" si="5"/>
        <v>-86.66540978649215</v>
      </c>
      <c r="P23" s="6"/>
      <c r="Q23" s="33"/>
    </row>
    <row r="24" spans="1:17" ht="12.75">
      <c r="A24" s="7"/>
      <c r="B24" s="29" t="s">
        <v>29</v>
      </c>
      <c r="C24" s="63">
        <v>34033000</v>
      </c>
      <c r="D24" s="64">
        <v>33398000</v>
      </c>
      <c r="E24" s="65">
        <f t="shared" si="0"/>
        <v>-635000</v>
      </c>
      <c r="F24" s="63">
        <v>25820000</v>
      </c>
      <c r="G24" s="64">
        <v>30820001</v>
      </c>
      <c r="H24" s="65">
        <f t="shared" si="1"/>
        <v>5000001</v>
      </c>
      <c r="I24" s="65">
        <v>29451000</v>
      </c>
      <c r="J24" s="30">
        <f t="shared" si="2"/>
        <v>-1.8658361002556343</v>
      </c>
      <c r="K24" s="31">
        <f t="shared" si="3"/>
        <v>19.364837335398917</v>
      </c>
      <c r="L24" s="84">
        <v>-2078411</v>
      </c>
      <c r="M24" s="85">
        <v>2678590</v>
      </c>
      <c r="N24" s="32">
        <f t="shared" si="4"/>
        <v>30.55218626152383</v>
      </c>
      <c r="O24" s="31">
        <f t="shared" si="5"/>
        <v>186.66540978649215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-2078411</v>
      </c>
      <c r="M25" s="85">
        <v>2678590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38072000</v>
      </c>
      <c r="D26" s="67">
        <v>35993589</v>
      </c>
      <c r="E26" s="68">
        <f t="shared" si="0"/>
        <v>-2078411</v>
      </c>
      <c r="F26" s="66">
        <v>29451000</v>
      </c>
      <c r="G26" s="67">
        <v>32129590</v>
      </c>
      <c r="H26" s="68">
        <f t="shared" si="1"/>
        <v>2678590</v>
      </c>
      <c r="I26" s="68">
        <v>30648014</v>
      </c>
      <c r="J26" s="43">
        <f t="shared" si="2"/>
        <v>-5.4591589619668</v>
      </c>
      <c r="K26" s="36">
        <f t="shared" si="3"/>
        <v>9.095073172388034</v>
      </c>
      <c r="L26" s="89">
        <v>-2078411</v>
      </c>
      <c r="M26" s="87">
        <v>2678590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-5188376</v>
      </c>
      <c r="M28" s="85">
        <v>-664622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17200000</v>
      </c>
      <c r="D29" s="64">
        <v>15230000</v>
      </c>
      <c r="E29" s="65">
        <f t="shared" si="0"/>
        <v>-1970000</v>
      </c>
      <c r="F29" s="63">
        <v>8050000</v>
      </c>
      <c r="G29" s="64">
        <v>12000000</v>
      </c>
      <c r="H29" s="65">
        <f t="shared" si="1"/>
        <v>3950000</v>
      </c>
      <c r="I29" s="65">
        <v>9500000</v>
      </c>
      <c r="J29" s="30">
        <f t="shared" si="2"/>
        <v>-11.453488372093023</v>
      </c>
      <c r="K29" s="31">
        <f t="shared" si="3"/>
        <v>49.06832298136646</v>
      </c>
      <c r="L29" s="84">
        <v>-5188376</v>
      </c>
      <c r="M29" s="85">
        <v>-664622</v>
      </c>
      <c r="N29" s="32">
        <f t="shared" si="4"/>
        <v>37.969491802444544</v>
      </c>
      <c r="O29" s="31">
        <f t="shared" si="5"/>
        <v>-594.3227879907677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-5188376</v>
      </c>
      <c r="M30" s="85">
        <v>-664622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18033000</v>
      </c>
      <c r="D31" s="64">
        <v>14713154</v>
      </c>
      <c r="E31" s="65">
        <f t="shared" si="0"/>
        <v>-3319846</v>
      </c>
      <c r="F31" s="63">
        <v>18820000</v>
      </c>
      <c r="G31" s="64">
        <v>7931524</v>
      </c>
      <c r="H31" s="65">
        <f t="shared" si="1"/>
        <v>-10888476</v>
      </c>
      <c r="I31" s="65">
        <v>4221370</v>
      </c>
      <c r="J31" s="30">
        <f t="shared" si="2"/>
        <v>-18.409837520102034</v>
      </c>
      <c r="K31" s="31">
        <f t="shared" si="3"/>
        <v>-57.855876726886294</v>
      </c>
      <c r="L31" s="84">
        <v>-5188376</v>
      </c>
      <c r="M31" s="85">
        <v>-664622</v>
      </c>
      <c r="N31" s="32">
        <f t="shared" si="4"/>
        <v>63.98622613318695</v>
      </c>
      <c r="O31" s="31">
        <f t="shared" si="5"/>
        <v>1638.2960539976107</v>
      </c>
      <c r="P31" s="6"/>
      <c r="Q31" s="33"/>
    </row>
    <row r="32" spans="1:17" ht="12.75">
      <c r="A32" s="7"/>
      <c r="B32" s="29" t="s">
        <v>36</v>
      </c>
      <c r="C32" s="63">
        <v>2839000</v>
      </c>
      <c r="D32" s="64">
        <v>2940470</v>
      </c>
      <c r="E32" s="65">
        <f t="shared" si="0"/>
        <v>101470</v>
      </c>
      <c r="F32" s="63">
        <v>2581000</v>
      </c>
      <c r="G32" s="64">
        <v>8854854</v>
      </c>
      <c r="H32" s="65">
        <f t="shared" si="1"/>
        <v>6273854</v>
      </c>
      <c r="I32" s="65">
        <v>13332690</v>
      </c>
      <c r="J32" s="30">
        <f t="shared" si="2"/>
        <v>3.574145825995069</v>
      </c>
      <c r="K32" s="31">
        <f t="shared" si="3"/>
        <v>243.07841921735763</v>
      </c>
      <c r="L32" s="84">
        <v>-5188376</v>
      </c>
      <c r="M32" s="85">
        <v>-664622</v>
      </c>
      <c r="N32" s="32">
        <f t="shared" si="4"/>
        <v>-1.9557179356314962</v>
      </c>
      <c r="O32" s="31">
        <f t="shared" si="5"/>
        <v>-943.973266006843</v>
      </c>
      <c r="P32" s="6"/>
      <c r="Q32" s="33"/>
    </row>
    <row r="33" spans="1:17" ht="17.25" thickBot="1">
      <c r="A33" s="7"/>
      <c r="B33" s="57" t="s">
        <v>37</v>
      </c>
      <c r="C33" s="81">
        <v>38072000</v>
      </c>
      <c r="D33" s="82">
        <v>32883624</v>
      </c>
      <c r="E33" s="83">
        <f t="shared" si="0"/>
        <v>-5188376</v>
      </c>
      <c r="F33" s="81">
        <v>29451000</v>
      </c>
      <c r="G33" s="82">
        <v>28786378</v>
      </c>
      <c r="H33" s="83">
        <f t="shared" si="1"/>
        <v>-664622</v>
      </c>
      <c r="I33" s="83">
        <v>27054060</v>
      </c>
      <c r="J33" s="58">
        <f t="shared" si="2"/>
        <v>-13.627799957974366</v>
      </c>
      <c r="K33" s="59">
        <f t="shared" si="3"/>
        <v>-2.256704356388578</v>
      </c>
      <c r="L33" s="96">
        <v>-5188376</v>
      </c>
      <c r="M33" s="97">
        <v>-664622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22052000</v>
      </c>
      <c r="D8" s="64">
        <v>28550000</v>
      </c>
      <c r="E8" s="65">
        <f>($D8-$C8)</f>
        <v>6498000</v>
      </c>
      <c r="F8" s="63">
        <v>23152000</v>
      </c>
      <c r="G8" s="64">
        <v>30091699</v>
      </c>
      <c r="H8" s="65">
        <f>($G8-$F8)</f>
        <v>6939699</v>
      </c>
      <c r="I8" s="65">
        <v>31716651</v>
      </c>
      <c r="J8" s="30">
        <f>IF($C8=0,0,($E8/$C8)*100)</f>
        <v>29.466715037184837</v>
      </c>
      <c r="K8" s="31">
        <f>IF($F8=0,0,($H8/$F8)*100)</f>
        <v>29.97451192121631</v>
      </c>
      <c r="L8" s="84">
        <v>12271875</v>
      </c>
      <c r="M8" s="85">
        <v>11244103</v>
      </c>
      <c r="N8" s="32">
        <f>IF($L8=0,0,($E8/$L8)*100)</f>
        <v>52.950343773873186</v>
      </c>
      <c r="O8" s="31">
        <f>IF($M8=0,0,($H8/$M8)*100)</f>
        <v>61.71856483349539</v>
      </c>
      <c r="P8" s="6"/>
      <c r="Q8" s="33"/>
    </row>
    <row r="9" spans="1:17" ht="12.75">
      <c r="A9" s="3"/>
      <c r="B9" s="29" t="s">
        <v>16</v>
      </c>
      <c r="C9" s="63">
        <v>16277000</v>
      </c>
      <c r="D9" s="64">
        <v>16820000</v>
      </c>
      <c r="E9" s="65">
        <f>($D9-$C9)</f>
        <v>543000</v>
      </c>
      <c r="F9" s="63">
        <v>16918000</v>
      </c>
      <c r="G9" s="64">
        <v>17728280</v>
      </c>
      <c r="H9" s="65">
        <f>($G9-$F9)</f>
        <v>810280</v>
      </c>
      <c r="I9" s="65">
        <v>18685608</v>
      </c>
      <c r="J9" s="30">
        <f>IF($C9=0,0,($E9/$C9)*100)</f>
        <v>3.3359955765804505</v>
      </c>
      <c r="K9" s="31">
        <f>IF($F9=0,0,($H9/$F9)*100)</f>
        <v>4.789455018323679</v>
      </c>
      <c r="L9" s="84">
        <v>12271875</v>
      </c>
      <c r="M9" s="85">
        <v>11244103</v>
      </c>
      <c r="N9" s="32">
        <f>IF($L9=0,0,($E9/$L9)*100)</f>
        <v>4.4247517188693655</v>
      </c>
      <c r="O9" s="31">
        <f>IF($M9=0,0,($H9/$M9)*100)</f>
        <v>7.206266253519734</v>
      </c>
      <c r="P9" s="6"/>
      <c r="Q9" s="33"/>
    </row>
    <row r="10" spans="1:17" ht="12.75">
      <c r="A10" s="3"/>
      <c r="B10" s="29" t="s">
        <v>17</v>
      </c>
      <c r="C10" s="63">
        <v>106172125</v>
      </c>
      <c r="D10" s="64">
        <v>111403000</v>
      </c>
      <c r="E10" s="65">
        <f aca="true" t="shared" si="0" ref="E10:E33">($D10-$C10)</f>
        <v>5230875</v>
      </c>
      <c r="F10" s="63">
        <v>113092000</v>
      </c>
      <c r="G10" s="64">
        <v>116586124</v>
      </c>
      <c r="H10" s="65">
        <f aca="true" t="shared" si="1" ref="H10:H33">($G10-$F10)</f>
        <v>3494124</v>
      </c>
      <c r="I10" s="65">
        <v>122315971</v>
      </c>
      <c r="J10" s="30">
        <f aca="true" t="shared" si="2" ref="J10:J33">IF($C10=0,0,($E10/$C10)*100)</f>
        <v>4.926787516026453</v>
      </c>
      <c r="K10" s="31">
        <f aca="true" t="shared" si="3" ref="K10:K33">IF($F10=0,0,($H10/$F10)*100)</f>
        <v>3.0896296820287907</v>
      </c>
      <c r="L10" s="84">
        <v>12271875</v>
      </c>
      <c r="M10" s="85">
        <v>11244103</v>
      </c>
      <c r="N10" s="32">
        <f aca="true" t="shared" si="4" ref="N10:N33">IF($L10=0,0,($E10/$L10)*100)</f>
        <v>42.62490450725745</v>
      </c>
      <c r="O10" s="31">
        <f aca="true" t="shared" si="5" ref="O10:O33">IF($M10=0,0,($H10/$M10)*100)</f>
        <v>31.07516891298488</v>
      </c>
      <c r="P10" s="6"/>
      <c r="Q10" s="33"/>
    </row>
    <row r="11" spans="1:17" ht="16.5">
      <c r="A11" s="7"/>
      <c r="B11" s="34" t="s">
        <v>18</v>
      </c>
      <c r="C11" s="66">
        <v>144501125</v>
      </c>
      <c r="D11" s="67">
        <v>156773000</v>
      </c>
      <c r="E11" s="68">
        <f t="shared" si="0"/>
        <v>12271875</v>
      </c>
      <c r="F11" s="66">
        <v>153162000</v>
      </c>
      <c r="G11" s="67">
        <v>164406103</v>
      </c>
      <c r="H11" s="68">
        <f t="shared" si="1"/>
        <v>11244103</v>
      </c>
      <c r="I11" s="68">
        <v>172718230</v>
      </c>
      <c r="J11" s="35">
        <f t="shared" si="2"/>
        <v>8.492580940113788</v>
      </c>
      <c r="K11" s="36">
        <f t="shared" si="3"/>
        <v>7.341313772345622</v>
      </c>
      <c r="L11" s="86">
        <v>12271875</v>
      </c>
      <c r="M11" s="87">
        <v>11244103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45851000</v>
      </c>
      <c r="D13" s="64">
        <v>55422926</v>
      </c>
      <c r="E13" s="65">
        <f t="shared" si="0"/>
        <v>9571926</v>
      </c>
      <c r="F13" s="63">
        <v>48717000</v>
      </c>
      <c r="G13" s="64">
        <v>58415766</v>
      </c>
      <c r="H13" s="65">
        <f t="shared" si="1"/>
        <v>9698766</v>
      </c>
      <c r="I13" s="65">
        <v>61570212</v>
      </c>
      <c r="J13" s="30">
        <f t="shared" si="2"/>
        <v>20.876155372838106</v>
      </c>
      <c r="K13" s="31">
        <f t="shared" si="3"/>
        <v>19.908381057946915</v>
      </c>
      <c r="L13" s="84">
        <v>14889183</v>
      </c>
      <c r="M13" s="85">
        <v>17941346</v>
      </c>
      <c r="N13" s="32">
        <f t="shared" si="4"/>
        <v>64.28778530024111</v>
      </c>
      <c r="O13" s="31">
        <f t="shared" si="5"/>
        <v>54.05818493216729</v>
      </c>
      <c r="P13" s="6"/>
      <c r="Q13" s="33"/>
    </row>
    <row r="14" spans="1:17" ht="12.75">
      <c r="A14" s="3"/>
      <c r="B14" s="29" t="s">
        <v>21</v>
      </c>
      <c r="C14" s="63">
        <v>3000000</v>
      </c>
      <c r="D14" s="64">
        <v>4000000</v>
      </c>
      <c r="E14" s="65">
        <f t="shared" si="0"/>
        <v>1000000</v>
      </c>
      <c r="F14" s="63">
        <v>1800000</v>
      </c>
      <c r="G14" s="64">
        <v>4216000</v>
      </c>
      <c r="H14" s="65">
        <f t="shared" si="1"/>
        <v>2416000</v>
      </c>
      <c r="I14" s="65">
        <v>4443664</v>
      </c>
      <c r="J14" s="30">
        <f t="shared" si="2"/>
        <v>33.33333333333333</v>
      </c>
      <c r="K14" s="31">
        <f t="shared" si="3"/>
        <v>134.22222222222223</v>
      </c>
      <c r="L14" s="84">
        <v>14889183</v>
      </c>
      <c r="M14" s="85">
        <v>17941346</v>
      </c>
      <c r="N14" s="32">
        <f t="shared" si="4"/>
        <v>6.716285238753531</v>
      </c>
      <c r="O14" s="31">
        <f t="shared" si="5"/>
        <v>13.46610226456811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14889183</v>
      </c>
      <c r="M15" s="85">
        <v>17941346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12636000</v>
      </c>
      <c r="D16" s="64">
        <v>13000000</v>
      </c>
      <c r="E16" s="65">
        <f t="shared" si="0"/>
        <v>364000</v>
      </c>
      <c r="F16" s="63">
        <v>13306000</v>
      </c>
      <c r="G16" s="64">
        <v>13702000</v>
      </c>
      <c r="H16" s="65">
        <f t="shared" si="1"/>
        <v>396000</v>
      </c>
      <c r="I16" s="65">
        <v>14441908</v>
      </c>
      <c r="J16" s="30">
        <f t="shared" si="2"/>
        <v>2.880658436213992</v>
      </c>
      <c r="K16" s="31">
        <f t="shared" si="3"/>
        <v>2.976101007064482</v>
      </c>
      <c r="L16" s="84">
        <v>14889183</v>
      </c>
      <c r="M16" s="85">
        <v>17941346</v>
      </c>
      <c r="N16" s="32">
        <f t="shared" si="4"/>
        <v>2.4447278269062847</v>
      </c>
      <c r="O16" s="31">
        <f t="shared" si="5"/>
        <v>2.2071922585964283</v>
      </c>
      <c r="P16" s="6"/>
      <c r="Q16" s="33"/>
    </row>
    <row r="17" spans="1:17" ht="12.75">
      <c r="A17" s="3"/>
      <c r="B17" s="29" t="s">
        <v>23</v>
      </c>
      <c r="C17" s="63">
        <v>84034963</v>
      </c>
      <c r="D17" s="64">
        <v>87988220</v>
      </c>
      <c r="E17" s="65">
        <f t="shared" si="0"/>
        <v>3953257</v>
      </c>
      <c r="F17" s="63">
        <v>87309000</v>
      </c>
      <c r="G17" s="64">
        <v>92739580</v>
      </c>
      <c r="H17" s="65">
        <f t="shared" si="1"/>
        <v>5430580</v>
      </c>
      <c r="I17" s="65">
        <v>97747516</v>
      </c>
      <c r="J17" s="42">
        <f t="shared" si="2"/>
        <v>4.704300280348788</v>
      </c>
      <c r="K17" s="31">
        <f t="shared" si="3"/>
        <v>6.21995441477969</v>
      </c>
      <c r="L17" s="88">
        <v>14889183</v>
      </c>
      <c r="M17" s="85">
        <v>17941346</v>
      </c>
      <c r="N17" s="32">
        <f t="shared" si="4"/>
        <v>26.551201634099066</v>
      </c>
      <c r="O17" s="31">
        <f t="shared" si="5"/>
        <v>30.268520544668164</v>
      </c>
      <c r="P17" s="6"/>
      <c r="Q17" s="33"/>
    </row>
    <row r="18" spans="1:17" ht="16.5">
      <c r="A18" s="3"/>
      <c r="B18" s="34" t="s">
        <v>24</v>
      </c>
      <c r="C18" s="66">
        <v>145521963</v>
      </c>
      <c r="D18" s="67">
        <v>160411146</v>
      </c>
      <c r="E18" s="68">
        <f t="shared" si="0"/>
        <v>14889183</v>
      </c>
      <c r="F18" s="66">
        <v>151132000</v>
      </c>
      <c r="G18" s="67">
        <v>169073346</v>
      </c>
      <c r="H18" s="68">
        <f t="shared" si="1"/>
        <v>17941346</v>
      </c>
      <c r="I18" s="68">
        <v>178203300</v>
      </c>
      <c r="J18" s="43">
        <f t="shared" si="2"/>
        <v>10.231571024093455</v>
      </c>
      <c r="K18" s="36">
        <f t="shared" si="3"/>
        <v>11.871308524998014</v>
      </c>
      <c r="L18" s="89">
        <v>14889183</v>
      </c>
      <c r="M18" s="87">
        <v>17941346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-1020838</v>
      </c>
      <c r="D19" s="73">
        <v>-3638146</v>
      </c>
      <c r="E19" s="74">
        <f t="shared" si="0"/>
        <v>-2617308</v>
      </c>
      <c r="F19" s="75">
        <v>2030000</v>
      </c>
      <c r="G19" s="76">
        <v>-4667243</v>
      </c>
      <c r="H19" s="77">
        <f t="shared" si="1"/>
        <v>-6697243</v>
      </c>
      <c r="I19" s="77">
        <v>-5485070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-2675000</v>
      </c>
      <c r="M22" s="85">
        <v>4318986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5925000</v>
      </c>
      <c r="E23" s="65">
        <f t="shared" si="0"/>
        <v>5925000</v>
      </c>
      <c r="F23" s="63">
        <v>0</v>
      </c>
      <c r="G23" s="64">
        <v>6244950</v>
      </c>
      <c r="H23" s="65">
        <f t="shared" si="1"/>
        <v>6244950</v>
      </c>
      <c r="I23" s="65">
        <v>6582178</v>
      </c>
      <c r="J23" s="30">
        <f t="shared" si="2"/>
        <v>0</v>
      </c>
      <c r="K23" s="31">
        <f t="shared" si="3"/>
        <v>0</v>
      </c>
      <c r="L23" s="84">
        <v>-2675000</v>
      </c>
      <c r="M23" s="85">
        <v>4318986</v>
      </c>
      <c r="N23" s="32">
        <f t="shared" si="4"/>
        <v>-221.49532710280374</v>
      </c>
      <c r="O23" s="31">
        <f t="shared" si="5"/>
        <v>144.5929669603004</v>
      </c>
      <c r="P23" s="6"/>
      <c r="Q23" s="33"/>
    </row>
    <row r="24" spans="1:17" ht="12.75">
      <c r="A24" s="7"/>
      <c r="B24" s="29" t="s">
        <v>29</v>
      </c>
      <c r="C24" s="63">
        <v>48434000</v>
      </c>
      <c r="D24" s="64">
        <v>39834000</v>
      </c>
      <c r="E24" s="65">
        <f t="shared" si="0"/>
        <v>-8600000</v>
      </c>
      <c r="F24" s="63">
        <v>43911000</v>
      </c>
      <c r="G24" s="64">
        <v>41985036</v>
      </c>
      <c r="H24" s="65">
        <f t="shared" si="1"/>
        <v>-1925964</v>
      </c>
      <c r="I24" s="65">
        <v>44252229</v>
      </c>
      <c r="J24" s="30">
        <f t="shared" si="2"/>
        <v>-17.756121732667136</v>
      </c>
      <c r="K24" s="31">
        <f t="shared" si="3"/>
        <v>-4.386062717770034</v>
      </c>
      <c r="L24" s="84">
        <v>-2675000</v>
      </c>
      <c r="M24" s="85">
        <v>4318986</v>
      </c>
      <c r="N24" s="32">
        <f t="shared" si="4"/>
        <v>321.49532710280374</v>
      </c>
      <c r="O24" s="31">
        <f t="shared" si="5"/>
        <v>-44.59296696030041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-2675000</v>
      </c>
      <c r="M25" s="85">
        <v>4318986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48434000</v>
      </c>
      <c r="D26" s="67">
        <v>45759000</v>
      </c>
      <c r="E26" s="68">
        <f t="shared" si="0"/>
        <v>-2675000</v>
      </c>
      <c r="F26" s="66">
        <v>43911000</v>
      </c>
      <c r="G26" s="67">
        <v>48229986</v>
      </c>
      <c r="H26" s="68">
        <f t="shared" si="1"/>
        <v>4318986</v>
      </c>
      <c r="I26" s="68">
        <v>50834407</v>
      </c>
      <c r="J26" s="43">
        <f t="shared" si="2"/>
        <v>-5.5229797249865795</v>
      </c>
      <c r="K26" s="36">
        <f t="shared" si="3"/>
        <v>9.835772357723577</v>
      </c>
      <c r="L26" s="89">
        <v>-2675000</v>
      </c>
      <c r="M26" s="87">
        <v>4318986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386824209</v>
      </c>
      <c r="M28" s="85">
        <v>414851151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25600000</v>
      </c>
      <c r="D29" s="64">
        <v>25534000</v>
      </c>
      <c r="E29" s="65">
        <f t="shared" si="0"/>
        <v>-66000</v>
      </c>
      <c r="F29" s="63">
        <v>20000000</v>
      </c>
      <c r="G29" s="64">
        <v>26912836</v>
      </c>
      <c r="H29" s="65">
        <f t="shared" si="1"/>
        <v>6912836</v>
      </c>
      <c r="I29" s="65">
        <v>28366130</v>
      </c>
      <c r="J29" s="30">
        <f t="shared" si="2"/>
        <v>-0.2578125</v>
      </c>
      <c r="K29" s="31">
        <f t="shared" si="3"/>
        <v>34.56418</v>
      </c>
      <c r="L29" s="84">
        <v>386824209</v>
      </c>
      <c r="M29" s="85">
        <v>414851151</v>
      </c>
      <c r="N29" s="32">
        <f t="shared" si="4"/>
        <v>-0.017062013820339773</v>
      </c>
      <c r="O29" s="31">
        <f t="shared" si="5"/>
        <v>1.6663412849010029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386824209</v>
      </c>
      <c r="M30" s="85">
        <v>414851151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22834000</v>
      </c>
      <c r="D31" s="64">
        <v>6300000</v>
      </c>
      <c r="E31" s="65">
        <f t="shared" si="0"/>
        <v>-16534000</v>
      </c>
      <c r="F31" s="63">
        <v>23911000</v>
      </c>
      <c r="G31" s="64">
        <v>6640200</v>
      </c>
      <c r="H31" s="65">
        <f t="shared" si="1"/>
        <v>-17270800</v>
      </c>
      <c r="I31" s="65">
        <v>6998771</v>
      </c>
      <c r="J31" s="30">
        <f t="shared" si="2"/>
        <v>-72.4095646842428</v>
      </c>
      <c r="K31" s="31">
        <f t="shared" si="3"/>
        <v>-72.22951779515704</v>
      </c>
      <c r="L31" s="84">
        <v>386824209</v>
      </c>
      <c r="M31" s="85">
        <v>414851151</v>
      </c>
      <c r="N31" s="32">
        <f t="shared" si="4"/>
        <v>-4.274292977356027</v>
      </c>
      <c r="O31" s="31">
        <f t="shared" si="5"/>
        <v>-4.163131754213212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403424209</v>
      </c>
      <c r="E32" s="65">
        <f t="shared" si="0"/>
        <v>403424209</v>
      </c>
      <c r="F32" s="63">
        <v>0</v>
      </c>
      <c r="G32" s="64">
        <v>425209115</v>
      </c>
      <c r="H32" s="65">
        <f t="shared" si="1"/>
        <v>425209115</v>
      </c>
      <c r="I32" s="65">
        <v>448170411</v>
      </c>
      <c r="J32" s="30">
        <f t="shared" si="2"/>
        <v>0</v>
      </c>
      <c r="K32" s="31">
        <f t="shared" si="3"/>
        <v>0</v>
      </c>
      <c r="L32" s="84">
        <v>386824209</v>
      </c>
      <c r="M32" s="85">
        <v>414851151</v>
      </c>
      <c r="N32" s="32">
        <f t="shared" si="4"/>
        <v>104.29135499117636</v>
      </c>
      <c r="O32" s="31">
        <f t="shared" si="5"/>
        <v>102.49679046931222</v>
      </c>
      <c r="P32" s="6"/>
      <c r="Q32" s="33"/>
    </row>
    <row r="33" spans="1:17" ht="17.25" thickBot="1">
      <c r="A33" s="7"/>
      <c r="B33" s="57" t="s">
        <v>37</v>
      </c>
      <c r="C33" s="81">
        <v>48434000</v>
      </c>
      <c r="D33" s="82">
        <v>435258209</v>
      </c>
      <c r="E33" s="83">
        <f t="shared" si="0"/>
        <v>386824209</v>
      </c>
      <c r="F33" s="81">
        <v>43911000</v>
      </c>
      <c r="G33" s="82">
        <v>458762151</v>
      </c>
      <c r="H33" s="83">
        <f t="shared" si="1"/>
        <v>414851151</v>
      </c>
      <c r="I33" s="83">
        <v>483535312</v>
      </c>
      <c r="J33" s="58">
        <f t="shared" si="2"/>
        <v>798.6625283891481</v>
      </c>
      <c r="K33" s="59">
        <f t="shared" si="3"/>
        <v>944.7545057047209</v>
      </c>
      <c r="L33" s="96">
        <v>386824209</v>
      </c>
      <c r="M33" s="97">
        <v>414851151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-12803972</v>
      </c>
      <c r="M8" s="85">
        <v>-29878707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91435729</v>
      </c>
      <c r="D9" s="64">
        <v>92472273</v>
      </c>
      <c r="E9" s="65">
        <f>($D9-$C9)</f>
        <v>1036544</v>
      </c>
      <c r="F9" s="63">
        <v>96921874</v>
      </c>
      <c r="G9" s="64">
        <v>98020611</v>
      </c>
      <c r="H9" s="65">
        <f>($G9-$F9)</f>
        <v>1098737</v>
      </c>
      <c r="I9" s="65">
        <v>103901845</v>
      </c>
      <c r="J9" s="30">
        <f>IF($C9=0,0,($E9/$C9)*100)</f>
        <v>1.1336312526146097</v>
      </c>
      <c r="K9" s="31">
        <f>IF($F9=0,0,($H9/$F9)*100)</f>
        <v>1.1336316093104017</v>
      </c>
      <c r="L9" s="84">
        <v>-12803972</v>
      </c>
      <c r="M9" s="85">
        <v>-29878707</v>
      </c>
      <c r="N9" s="32">
        <f>IF($L9=0,0,($E9/$L9)*100)</f>
        <v>-8.095487868920676</v>
      </c>
      <c r="O9" s="31">
        <f>IF($M9=0,0,($H9/$M9)*100)</f>
        <v>-3.6773244571794894</v>
      </c>
      <c r="P9" s="6"/>
      <c r="Q9" s="33"/>
    </row>
    <row r="10" spans="1:17" ht="12.75">
      <c r="A10" s="3"/>
      <c r="B10" s="29" t="s">
        <v>17</v>
      </c>
      <c r="C10" s="63">
        <v>608463880</v>
      </c>
      <c r="D10" s="64">
        <v>594623364</v>
      </c>
      <c r="E10" s="65">
        <f aca="true" t="shared" si="0" ref="E10:E33">($D10-$C10)</f>
        <v>-13840516</v>
      </c>
      <c r="F10" s="63">
        <v>674556079</v>
      </c>
      <c r="G10" s="64">
        <v>643578635</v>
      </c>
      <c r="H10" s="65">
        <f aca="true" t="shared" si="1" ref="H10:H33">($G10-$F10)</f>
        <v>-30977444</v>
      </c>
      <c r="I10" s="65">
        <v>700627425</v>
      </c>
      <c r="J10" s="30">
        <f aca="true" t="shared" si="2" ref="J10:J33">IF($C10=0,0,($E10/$C10)*100)</f>
        <v>-2.2746651781532212</v>
      </c>
      <c r="K10" s="31">
        <f aca="true" t="shared" si="3" ref="K10:K33">IF($F10=0,0,($H10/$F10)*100)</f>
        <v>-4.592271119389022</v>
      </c>
      <c r="L10" s="84">
        <v>-12803972</v>
      </c>
      <c r="M10" s="85">
        <v>-29878707</v>
      </c>
      <c r="N10" s="32">
        <f aca="true" t="shared" si="4" ref="N10:N33">IF($L10=0,0,($E10/$L10)*100)</f>
        <v>108.09548786892067</v>
      </c>
      <c r="O10" s="31">
        <f aca="true" t="shared" si="5" ref="O10:O33">IF($M10=0,0,($H10/$M10)*100)</f>
        <v>103.6773244571795</v>
      </c>
      <c r="P10" s="6"/>
      <c r="Q10" s="33"/>
    </row>
    <row r="11" spans="1:17" ht="16.5">
      <c r="A11" s="7"/>
      <c r="B11" s="34" t="s">
        <v>18</v>
      </c>
      <c r="C11" s="66">
        <v>699899609</v>
      </c>
      <c r="D11" s="67">
        <v>687095637</v>
      </c>
      <c r="E11" s="68">
        <f t="shared" si="0"/>
        <v>-12803972</v>
      </c>
      <c r="F11" s="66">
        <v>771477953</v>
      </c>
      <c r="G11" s="67">
        <v>741599246</v>
      </c>
      <c r="H11" s="68">
        <f t="shared" si="1"/>
        <v>-29878707</v>
      </c>
      <c r="I11" s="68">
        <v>804529270</v>
      </c>
      <c r="J11" s="35">
        <f t="shared" si="2"/>
        <v>-1.8294012220258293</v>
      </c>
      <c r="K11" s="36">
        <f t="shared" si="3"/>
        <v>-3.872917804561033</v>
      </c>
      <c r="L11" s="86">
        <v>-12803972</v>
      </c>
      <c r="M11" s="87">
        <v>-29878707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268854128</v>
      </c>
      <c r="D13" s="64">
        <v>239552108</v>
      </c>
      <c r="E13" s="65">
        <f t="shared" si="0"/>
        <v>-29302020</v>
      </c>
      <c r="F13" s="63">
        <v>284878241</v>
      </c>
      <c r="G13" s="64">
        <v>247067781</v>
      </c>
      <c r="H13" s="65">
        <f t="shared" si="1"/>
        <v>-37810460</v>
      </c>
      <c r="I13" s="65">
        <v>261253840</v>
      </c>
      <c r="J13" s="30">
        <f t="shared" si="2"/>
        <v>-10.898854415209128</v>
      </c>
      <c r="K13" s="31">
        <f t="shared" si="3"/>
        <v>-13.272498407486305</v>
      </c>
      <c r="L13" s="84">
        <v>42319827</v>
      </c>
      <c r="M13" s="85">
        <v>-17880011</v>
      </c>
      <c r="N13" s="32">
        <f t="shared" si="4"/>
        <v>-69.23946073787116</v>
      </c>
      <c r="O13" s="31">
        <f t="shared" si="5"/>
        <v>211.4677669941031</v>
      </c>
      <c r="P13" s="6"/>
      <c r="Q13" s="33"/>
    </row>
    <row r="14" spans="1:17" ht="12.75">
      <c r="A14" s="3"/>
      <c r="B14" s="29" t="s">
        <v>21</v>
      </c>
      <c r="C14" s="63">
        <v>4049802</v>
      </c>
      <c r="D14" s="64">
        <v>7611741</v>
      </c>
      <c r="E14" s="65">
        <f t="shared" si="0"/>
        <v>3561939</v>
      </c>
      <c r="F14" s="63">
        <v>4292790</v>
      </c>
      <c r="G14" s="64">
        <v>8022776</v>
      </c>
      <c r="H14" s="65">
        <f t="shared" si="1"/>
        <v>3729986</v>
      </c>
      <c r="I14" s="65">
        <v>8456006</v>
      </c>
      <c r="J14" s="30">
        <f t="shared" si="2"/>
        <v>87.95341105565161</v>
      </c>
      <c r="K14" s="31">
        <f t="shared" si="3"/>
        <v>86.88955201628778</v>
      </c>
      <c r="L14" s="84">
        <v>42319827</v>
      </c>
      <c r="M14" s="85">
        <v>-17880011</v>
      </c>
      <c r="N14" s="32">
        <f t="shared" si="4"/>
        <v>8.416714463412148</v>
      </c>
      <c r="O14" s="31">
        <f t="shared" si="5"/>
        <v>-20.86120640529807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42319827</v>
      </c>
      <c r="M15" s="85">
        <v>-17880011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30250972</v>
      </c>
      <c r="D16" s="64">
        <v>34380972</v>
      </c>
      <c r="E16" s="65">
        <f t="shared" si="0"/>
        <v>4130000</v>
      </c>
      <c r="F16" s="63">
        <v>32028830</v>
      </c>
      <c r="G16" s="64">
        <v>36237545</v>
      </c>
      <c r="H16" s="65">
        <f t="shared" si="1"/>
        <v>4208715</v>
      </c>
      <c r="I16" s="65">
        <v>38194373</v>
      </c>
      <c r="J16" s="30">
        <f t="shared" si="2"/>
        <v>13.652453878176212</v>
      </c>
      <c r="K16" s="31">
        <f t="shared" si="3"/>
        <v>13.140395699749257</v>
      </c>
      <c r="L16" s="84">
        <v>42319827</v>
      </c>
      <c r="M16" s="85">
        <v>-17880011</v>
      </c>
      <c r="N16" s="32">
        <f t="shared" si="4"/>
        <v>9.759019099959932</v>
      </c>
      <c r="O16" s="31">
        <f t="shared" si="5"/>
        <v>-23.53866001536576</v>
      </c>
      <c r="P16" s="6"/>
      <c r="Q16" s="33"/>
    </row>
    <row r="17" spans="1:17" ht="12.75">
      <c r="A17" s="3"/>
      <c r="B17" s="29" t="s">
        <v>23</v>
      </c>
      <c r="C17" s="63">
        <v>480740313</v>
      </c>
      <c r="D17" s="64">
        <v>544670221</v>
      </c>
      <c r="E17" s="65">
        <f t="shared" si="0"/>
        <v>63929908</v>
      </c>
      <c r="F17" s="63">
        <v>537963011</v>
      </c>
      <c r="G17" s="64">
        <v>549954759</v>
      </c>
      <c r="H17" s="65">
        <f t="shared" si="1"/>
        <v>11991748</v>
      </c>
      <c r="I17" s="65">
        <v>608136440</v>
      </c>
      <c r="J17" s="42">
        <f t="shared" si="2"/>
        <v>13.29822073814725</v>
      </c>
      <c r="K17" s="31">
        <f t="shared" si="3"/>
        <v>2.229102699404737</v>
      </c>
      <c r="L17" s="88">
        <v>42319827</v>
      </c>
      <c r="M17" s="85">
        <v>-17880011</v>
      </c>
      <c r="N17" s="32">
        <f t="shared" si="4"/>
        <v>151.06372717449906</v>
      </c>
      <c r="O17" s="31">
        <f t="shared" si="5"/>
        <v>-67.06790057343925</v>
      </c>
      <c r="P17" s="6"/>
      <c r="Q17" s="33"/>
    </row>
    <row r="18" spans="1:17" ht="16.5">
      <c r="A18" s="3"/>
      <c r="B18" s="34" t="s">
        <v>24</v>
      </c>
      <c r="C18" s="66">
        <v>783895215</v>
      </c>
      <c r="D18" s="67">
        <v>826215042</v>
      </c>
      <c r="E18" s="68">
        <f t="shared" si="0"/>
        <v>42319827</v>
      </c>
      <c r="F18" s="66">
        <v>859162872</v>
      </c>
      <c r="G18" s="67">
        <v>841282861</v>
      </c>
      <c r="H18" s="68">
        <f t="shared" si="1"/>
        <v>-17880011</v>
      </c>
      <c r="I18" s="68">
        <v>916040659</v>
      </c>
      <c r="J18" s="43">
        <f t="shared" si="2"/>
        <v>5.398658671490933</v>
      </c>
      <c r="K18" s="36">
        <f t="shared" si="3"/>
        <v>-2.0810967958121913</v>
      </c>
      <c r="L18" s="89">
        <v>42319827</v>
      </c>
      <c r="M18" s="87">
        <v>-17880011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-83995606</v>
      </c>
      <c r="D19" s="73">
        <v>-139119405</v>
      </c>
      <c r="E19" s="74">
        <f t="shared" si="0"/>
        <v>-55123799</v>
      </c>
      <c r="F19" s="75">
        <v>-87684919</v>
      </c>
      <c r="G19" s="76">
        <v>-99683615</v>
      </c>
      <c r="H19" s="77">
        <f t="shared" si="1"/>
        <v>-11998696</v>
      </c>
      <c r="I19" s="77">
        <v>-111511389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46389747</v>
      </c>
      <c r="D22" s="64">
        <v>0</v>
      </c>
      <c r="E22" s="65">
        <f t="shared" si="0"/>
        <v>-46389747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-100</v>
      </c>
      <c r="K22" s="31">
        <f t="shared" si="3"/>
        <v>0</v>
      </c>
      <c r="L22" s="84">
        <v>-5952092</v>
      </c>
      <c r="M22" s="85">
        <v>-39065058</v>
      </c>
      <c r="N22" s="32">
        <f t="shared" si="4"/>
        <v>779.3855840937943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4920000</v>
      </c>
      <c r="D23" s="64">
        <v>14750000</v>
      </c>
      <c r="E23" s="65">
        <f t="shared" si="0"/>
        <v>9830000</v>
      </c>
      <c r="F23" s="63">
        <v>7250000</v>
      </c>
      <c r="G23" s="64">
        <v>12330000</v>
      </c>
      <c r="H23" s="65">
        <f t="shared" si="1"/>
        <v>5080000</v>
      </c>
      <c r="I23" s="65">
        <v>4150000</v>
      </c>
      <c r="J23" s="30">
        <f t="shared" si="2"/>
        <v>199.7967479674797</v>
      </c>
      <c r="K23" s="31">
        <f t="shared" si="3"/>
        <v>70.06896551724138</v>
      </c>
      <c r="L23" s="84">
        <v>-5952092</v>
      </c>
      <c r="M23" s="85">
        <v>-39065058</v>
      </c>
      <c r="N23" s="32">
        <f t="shared" si="4"/>
        <v>-165.15201713952</v>
      </c>
      <c r="O23" s="31">
        <f t="shared" si="5"/>
        <v>-13.003948439037261</v>
      </c>
      <c r="P23" s="6"/>
      <c r="Q23" s="33"/>
    </row>
    <row r="24" spans="1:17" ht="12.75">
      <c r="A24" s="7"/>
      <c r="B24" s="29" t="s">
        <v>29</v>
      </c>
      <c r="C24" s="63">
        <v>325177100</v>
      </c>
      <c r="D24" s="64">
        <v>355784755</v>
      </c>
      <c r="E24" s="65">
        <f t="shared" si="0"/>
        <v>30607655</v>
      </c>
      <c r="F24" s="63">
        <v>389260058</v>
      </c>
      <c r="G24" s="64">
        <v>345115000</v>
      </c>
      <c r="H24" s="65">
        <f t="shared" si="1"/>
        <v>-44145058</v>
      </c>
      <c r="I24" s="65">
        <v>364316000</v>
      </c>
      <c r="J24" s="30">
        <f t="shared" si="2"/>
        <v>9.412610851133122</v>
      </c>
      <c r="K24" s="31">
        <f t="shared" si="3"/>
        <v>-11.340762323988555</v>
      </c>
      <c r="L24" s="84">
        <v>-5952092</v>
      </c>
      <c r="M24" s="85">
        <v>-39065058</v>
      </c>
      <c r="N24" s="32">
        <f t="shared" si="4"/>
        <v>-514.2335669542742</v>
      </c>
      <c r="O24" s="31">
        <f t="shared" si="5"/>
        <v>113.00394843903725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-5952092</v>
      </c>
      <c r="M25" s="85">
        <v>-39065058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376486847</v>
      </c>
      <c r="D26" s="67">
        <v>370534755</v>
      </c>
      <c r="E26" s="68">
        <f t="shared" si="0"/>
        <v>-5952092</v>
      </c>
      <c r="F26" s="66">
        <v>396510058</v>
      </c>
      <c r="G26" s="67">
        <v>357445000</v>
      </c>
      <c r="H26" s="68">
        <f t="shared" si="1"/>
        <v>-39065058</v>
      </c>
      <c r="I26" s="68">
        <v>368466000</v>
      </c>
      <c r="J26" s="43">
        <f t="shared" si="2"/>
        <v>-1.5809561602028555</v>
      </c>
      <c r="K26" s="36">
        <f t="shared" si="3"/>
        <v>-9.852223723414351</v>
      </c>
      <c r="L26" s="89">
        <v>-5952092</v>
      </c>
      <c r="M26" s="87">
        <v>-39065058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46000000</v>
      </c>
      <c r="D28" s="64">
        <v>323253097</v>
      </c>
      <c r="E28" s="65">
        <f t="shared" si="0"/>
        <v>277253097</v>
      </c>
      <c r="F28" s="63">
        <v>338395058</v>
      </c>
      <c r="G28" s="64">
        <v>315155000</v>
      </c>
      <c r="H28" s="65">
        <f t="shared" si="1"/>
        <v>-23240058</v>
      </c>
      <c r="I28" s="65">
        <v>320716000</v>
      </c>
      <c r="J28" s="30">
        <f t="shared" si="2"/>
        <v>602.7241239130435</v>
      </c>
      <c r="K28" s="31">
        <f t="shared" si="3"/>
        <v>-6.867729729078962</v>
      </c>
      <c r="L28" s="84">
        <v>-5952092</v>
      </c>
      <c r="M28" s="85">
        <v>-39065058</v>
      </c>
      <c r="N28" s="32">
        <f t="shared" si="4"/>
        <v>-4658.078151345779</v>
      </c>
      <c r="O28" s="31">
        <f t="shared" si="5"/>
        <v>59.490652746503024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-5952092</v>
      </c>
      <c r="M29" s="85">
        <v>-39065058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-5952092</v>
      </c>
      <c r="M30" s="85">
        <v>-39065058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-5952092</v>
      </c>
      <c r="M31" s="85">
        <v>-39065058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330486847</v>
      </c>
      <c r="D32" s="64">
        <v>47281658</v>
      </c>
      <c r="E32" s="65">
        <f t="shared" si="0"/>
        <v>-283205189</v>
      </c>
      <c r="F32" s="63">
        <v>58115000</v>
      </c>
      <c r="G32" s="64">
        <v>42290000</v>
      </c>
      <c r="H32" s="65">
        <f t="shared" si="1"/>
        <v>-15825000</v>
      </c>
      <c r="I32" s="65">
        <v>47750000</v>
      </c>
      <c r="J32" s="30">
        <f t="shared" si="2"/>
        <v>-85.69333138997813</v>
      </c>
      <c r="K32" s="31">
        <f t="shared" si="3"/>
        <v>-27.230491267314804</v>
      </c>
      <c r="L32" s="84">
        <v>-5952092</v>
      </c>
      <c r="M32" s="85">
        <v>-39065058</v>
      </c>
      <c r="N32" s="32">
        <f t="shared" si="4"/>
        <v>4758.078151345779</v>
      </c>
      <c r="O32" s="31">
        <f t="shared" si="5"/>
        <v>40.509347253496976</v>
      </c>
      <c r="P32" s="6"/>
      <c r="Q32" s="33"/>
    </row>
    <row r="33" spans="1:17" ht="17.25" thickBot="1">
      <c r="A33" s="7"/>
      <c r="B33" s="57" t="s">
        <v>37</v>
      </c>
      <c r="C33" s="81">
        <v>376486847</v>
      </c>
      <c r="D33" s="82">
        <v>370534755</v>
      </c>
      <c r="E33" s="83">
        <f t="shared" si="0"/>
        <v>-5952092</v>
      </c>
      <c r="F33" s="81">
        <v>396510058</v>
      </c>
      <c r="G33" s="82">
        <v>357445000</v>
      </c>
      <c r="H33" s="83">
        <f t="shared" si="1"/>
        <v>-39065058</v>
      </c>
      <c r="I33" s="83">
        <v>368466000</v>
      </c>
      <c r="J33" s="58">
        <f t="shared" si="2"/>
        <v>-1.5809561602028555</v>
      </c>
      <c r="K33" s="59">
        <f t="shared" si="3"/>
        <v>-9.852223723414351</v>
      </c>
      <c r="L33" s="96">
        <v>-5952092</v>
      </c>
      <c r="M33" s="97">
        <v>-39065058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50055540</v>
      </c>
      <c r="D8" s="64">
        <v>49508741</v>
      </c>
      <c r="E8" s="65">
        <f>($D8-$C8)</f>
        <v>-546799</v>
      </c>
      <c r="F8" s="63">
        <v>52474748</v>
      </c>
      <c r="G8" s="64">
        <v>52182215</v>
      </c>
      <c r="H8" s="65">
        <f>($G8-$F8)</f>
        <v>-292533</v>
      </c>
      <c r="I8" s="65">
        <v>55000053</v>
      </c>
      <c r="J8" s="30">
        <f>IF($C8=0,0,($E8/$C8)*100)</f>
        <v>-1.0923845792094142</v>
      </c>
      <c r="K8" s="31">
        <f>IF($F8=0,0,($H8/$F8)*100)</f>
        <v>-0.5574738539001655</v>
      </c>
      <c r="L8" s="84">
        <v>23254600</v>
      </c>
      <c r="M8" s="85">
        <v>15929315</v>
      </c>
      <c r="N8" s="32">
        <f>IF($L8=0,0,($E8/$L8)*100)</f>
        <v>-2.3513584409106154</v>
      </c>
      <c r="O8" s="31">
        <f>IF($M8=0,0,($H8/$M8)*100)</f>
        <v>-1.8364443166576843</v>
      </c>
      <c r="P8" s="6"/>
      <c r="Q8" s="33"/>
    </row>
    <row r="9" spans="1:17" ht="12.75">
      <c r="A9" s="3"/>
      <c r="B9" s="29" t="s">
        <v>16</v>
      </c>
      <c r="C9" s="63">
        <v>37841766</v>
      </c>
      <c r="D9" s="64">
        <v>41388604</v>
      </c>
      <c r="E9" s="65">
        <f>($D9-$C9)</f>
        <v>3546838</v>
      </c>
      <c r="F9" s="63">
        <v>43982379</v>
      </c>
      <c r="G9" s="64">
        <v>41790608</v>
      </c>
      <c r="H9" s="65">
        <f>($G9-$F9)</f>
        <v>-2191771</v>
      </c>
      <c r="I9" s="65">
        <v>44047300</v>
      </c>
      <c r="J9" s="30">
        <f>IF($C9=0,0,($E9/$C9)*100)</f>
        <v>9.372813097570551</v>
      </c>
      <c r="K9" s="31">
        <f>IF($F9=0,0,($H9/$F9)*100)</f>
        <v>-4.9832934230319825</v>
      </c>
      <c r="L9" s="84">
        <v>23254600</v>
      </c>
      <c r="M9" s="85">
        <v>15929315</v>
      </c>
      <c r="N9" s="32">
        <f>IF($L9=0,0,($E9/$L9)*100)</f>
        <v>15.252199564817284</v>
      </c>
      <c r="O9" s="31">
        <f>IF($M9=0,0,($H9/$M9)*100)</f>
        <v>-13.759355000513205</v>
      </c>
      <c r="P9" s="6"/>
      <c r="Q9" s="33"/>
    </row>
    <row r="10" spans="1:17" ht="12.75">
      <c r="A10" s="3"/>
      <c r="B10" s="29" t="s">
        <v>17</v>
      </c>
      <c r="C10" s="63">
        <v>190344004</v>
      </c>
      <c r="D10" s="64">
        <v>210598565</v>
      </c>
      <c r="E10" s="65">
        <f aca="true" t="shared" si="0" ref="E10:E33">($D10-$C10)</f>
        <v>20254561</v>
      </c>
      <c r="F10" s="63">
        <v>203609975</v>
      </c>
      <c r="G10" s="64">
        <v>222023594</v>
      </c>
      <c r="H10" s="65">
        <f aca="true" t="shared" si="1" ref="H10:H33">($G10-$F10)</f>
        <v>18413619</v>
      </c>
      <c r="I10" s="65">
        <v>234012862</v>
      </c>
      <c r="J10" s="30">
        <f aca="true" t="shared" si="2" ref="J10:J33">IF($C10=0,0,($E10/$C10)*100)</f>
        <v>10.641029175786382</v>
      </c>
      <c r="K10" s="31">
        <f aca="true" t="shared" si="3" ref="K10:K33">IF($F10=0,0,($H10/$F10)*100)</f>
        <v>9.043574117623658</v>
      </c>
      <c r="L10" s="84">
        <v>23254600</v>
      </c>
      <c r="M10" s="85">
        <v>15929315</v>
      </c>
      <c r="N10" s="32">
        <f aca="true" t="shared" si="4" ref="N10:N33">IF($L10=0,0,($E10/$L10)*100)</f>
        <v>87.09915887609333</v>
      </c>
      <c r="O10" s="31">
        <f aca="true" t="shared" si="5" ref="O10:O33">IF($M10=0,0,($H10/$M10)*100)</f>
        <v>115.5957993171709</v>
      </c>
      <c r="P10" s="6"/>
      <c r="Q10" s="33"/>
    </row>
    <row r="11" spans="1:17" ht="16.5">
      <c r="A11" s="7"/>
      <c r="B11" s="34" t="s">
        <v>18</v>
      </c>
      <c r="C11" s="66">
        <v>278241310</v>
      </c>
      <c r="D11" s="67">
        <v>301495910</v>
      </c>
      <c r="E11" s="68">
        <f t="shared" si="0"/>
        <v>23254600</v>
      </c>
      <c r="F11" s="66">
        <v>300067102</v>
      </c>
      <c r="G11" s="67">
        <v>315996417</v>
      </c>
      <c r="H11" s="68">
        <f t="shared" si="1"/>
        <v>15929315</v>
      </c>
      <c r="I11" s="68">
        <v>333060215</v>
      </c>
      <c r="J11" s="35">
        <f t="shared" si="2"/>
        <v>8.357709356673169</v>
      </c>
      <c r="K11" s="36">
        <f t="shared" si="3"/>
        <v>5.3085842779259425</v>
      </c>
      <c r="L11" s="86">
        <v>23254600</v>
      </c>
      <c r="M11" s="87">
        <v>15929315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88650493</v>
      </c>
      <c r="D13" s="64">
        <v>96673415</v>
      </c>
      <c r="E13" s="65">
        <f t="shared" si="0"/>
        <v>8022922</v>
      </c>
      <c r="F13" s="63">
        <v>93525911</v>
      </c>
      <c r="G13" s="64">
        <v>101893775</v>
      </c>
      <c r="H13" s="65">
        <f t="shared" si="1"/>
        <v>8367864</v>
      </c>
      <c r="I13" s="65">
        <v>107396042</v>
      </c>
      <c r="J13" s="30">
        <f t="shared" si="2"/>
        <v>9.050059089913915</v>
      </c>
      <c r="K13" s="31">
        <f t="shared" si="3"/>
        <v>8.94710771649153</v>
      </c>
      <c r="L13" s="84">
        <v>19702021</v>
      </c>
      <c r="M13" s="85">
        <v>8686892</v>
      </c>
      <c r="N13" s="32">
        <f t="shared" si="4"/>
        <v>40.72131483364067</v>
      </c>
      <c r="O13" s="31">
        <f t="shared" si="5"/>
        <v>96.32747822811658</v>
      </c>
      <c r="P13" s="6"/>
      <c r="Q13" s="33"/>
    </row>
    <row r="14" spans="1:17" ht="12.75">
      <c r="A14" s="3"/>
      <c r="B14" s="29" t="s">
        <v>21</v>
      </c>
      <c r="C14" s="63">
        <v>11650679</v>
      </c>
      <c r="D14" s="64">
        <v>19891094</v>
      </c>
      <c r="E14" s="65">
        <f t="shared" si="0"/>
        <v>8240415</v>
      </c>
      <c r="F14" s="63">
        <v>14946842</v>
      </c>
      <c r="G14" s="64">
        <v>20965213</v>
      </c>
      <c r="H14" s="65">
        <f t="shared" si="1"/>
        <v>6018371</v>
      </c>
      <c r="I14" s="65">
        <v>22097335</v>
      </c>
      <c r="J14" s="30">
        <f t="shared" si="2"/>
        <v>70.72905364571456</v>
      </c>
      <c r="K14" s="31">
        <f t="shared" si="3"/>
        <v>40.26516771904058</v>
      </c>
      <c r="L14" s="84">
        <v>19702021</v>
      </c>
      <c r="M14" s="85">
        <v>8686892</v>
      </c>
      <c r="N14" s="32">
        <f t="shared" si="4"/>
        <v>41.825226965294576</v>
      </c>
      <c r="O14" s="31">
        <f t="shared" si="5"/>
        <v>69.28106162710438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19702021</v>
      </c>
      <c r="M15" s="85">
        <v>8686892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18249926</v>
      </c>
      <c r="D16" s="64">
        <v>25856404</v>
      </c>
      <c r="E16" s="65">
        <f t="shared" si="0"/>
        <v>7606478</v>
      </c>
      <c r="F16" s="63">
        <v>18341175</v>
      </c>
      <c r="G16" s="64">
        <v>27252650</v>
      </c>
      <c r="H16" s="65">
        <f t="shared" si="1"/>
        <v>8911475</v>
      </c>
      <c r="I16" s="65">
        <v>28724294</v>
      </c>
      <c r="J16" s="30">
        <f t="shared" si="2"/>
        <v>41.67950050865959</v>
      </c>
      <c r="K16" s="31">
        <f t="shared" si="3"/>
        <v>48.58726335690052</v>
      </c>
      <c r="L16" s="84">
        <v>19702021</v>
      </c>
      <c r="M16" s="85">
        <v>8686892</v>
      </c>
      <c r="N16" s="32">
        <f t="shared" si="4"/>
        <v>38.60760274288612</v>
      </c>
      <c r="O16" s="31">
        <f t="shared" si="5"/>
        <v>102.5853089919847</v>
      </c>
      <c r="P16" s="6"/>
      <c r="Q16" s="33"/>
    </row>
    <row r="17" spans="1:17" ht="12.75">
      <c r="A17" s="3"/>
      <c r="B17" s="29" t="s">
        <v>23</v>
      </c>
      <c r="C17" s="63">
        <v>159690212</v>
      </c>
      <c r="D17" s="64">
        <v>155522418</v>
      </c>
      <c r="E17" s="65">
        <f t="shared" si="0"/>
        <v>-4167794</v>
      </c>
      <c r="F17" s="63">
        <v>173253174</v>
      </c>
      <c r="G17" s="64">
        <v>158642356</v>
      </c>
      <c r="H17" s="65">
        <f t="shared" si="1"/>
        <v>-14610818</v>
      </c>
      <c r="I17" s="65">
        <v>167209039</v>
      </c>
      <c r="J17" s="42">
        <f t="shared" si="2"/>
        <v>-2.6099245206086894</v>
      </c>
      <c r="K17" s="31">
        <f t="shared" si="3"/>
        <v>-8.433218083496698</v>
      </c>
      <c r="L17" s="88">
        <v>19702021</v>
      </c>
      <c r="M17" s="85">
        <v>8686892</v>
      </c>
      <c r="N17" s="32">
        <f t="shared" si="4"/>
        <v>-21.15414454182137</v>
      </c>
      <c r="O17" s="31">
        <f t="shared" si="5"/>
        <v>-168.19384884720566</v>
      </c>
      <c r="P17" s="6"/>
      <c r="Q17" s="33"/>
    </row>
    <row r="18" spans="1:17" ht="16.5">
      <c r="A18" s="3"/>
      <c r="B18" s="34" t="s">
        <v>24</v>
      </c>
      <c r="C18" s="66">
        <v>278241310</v>
      </c>
      <c r="D18" s="67">
        <v>297943331</v>
      </c>
      <c r="E18" s="68">
        <f t="shared" si="0"/>
        <v>19702021</v>
      </c>
      <c r="F18" s="66">
        <v>300067102</v>
      </c>
      <c r="G18" s="67">
        <v>308753994</v>
      </c>
      <c r="H18" s="68">
        <f t="shared" si="1"/>
        <v>8686892</v>
      </c>
      <c r="I18" s="68">
        <v>325426710</v>
      </c>
      <c r="J18" s="43">
        <f t="shared" si="2"/>
        <v>7.080911529635912</v>
      </c>
      <c r="K18" s="36">
        <f t="shared" si="3"/>
        <v>2.894983136138663</v>
      </c>
      <c r="L18" s="89">
        <v>19702021</v>
      </c>
      <c r="M18" s="87">
        <v>8686892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0</v>
      </c>
      <c r="D19" s="73">
        <v>3552579</v>
      </c>
      <c r="E19" s="74">
        <f t="shared" si="0"/>
        <v>3552579</v>
      </c>
      <c r="F19" s="75">
        <v>0</v>
      </c>
      <c r="G19" s="76">
        <v>7242423</v>
      </c>
      <c r="H19" s="77">
        <f t="shared" si="1"/>
        <v>7242423</v>
      </c>
      <c r="I19" s="77">
        <v>7633505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-1389499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2000000</v>
      </c>
      <c r="D23" s="64">
        <v>1440000</v>
      </c>
      <c r="E23" s="65">
        <f t="shared" si="0"/>
        <v>-560000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-28.000000000000004</v>
      </c>
      <c r="K23" s="31">
        <f t="shared" si="3"/>
        <v>0</v>
      </c>
      <c r="L23" s="84">
        <v>-1389499</v>
      </c>
      <c r="M23" s="85"/>
      <c r="N23" s="32">
        <f t="shared" si="4"/>
        <v>40.302296007409865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35369000</v>
      </c>
      <c r="D24" s="64">
        <v>34539501</v>
      </c>
      <c r="E24" s="65">
        <f t="shared" si="0"/>
        <v>-829499</v>
      </c>
      <c r="F24" s="63">
        <v>37202000</v>
      </c>
      <c r="G24" s="64">
        <v>37202000</v>
      </c>
      <c r="H24" s="65">
        <f t="shared" si="1"/>
        <v>0</v>
      </c>
      <c r="I24" s="65">
        <v>39839000</v>
      </c>
      <c r="J24" s="30">
        <f t="shared" si="2"/>
        <v>-2.3452712827617406</v>
      </c>
      <c r="K24" s="31">
        <f t="shared" si="3"/>
        <v>0</v>
      </c>
      <c r="L24" s="84">
        <v>-1389499</v>
      </c>
      <c r="M24" s="85"/>
      <c r="N24" s="32">
        <f t="shared" si="4"/>
        <v>59.697703992590135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-1389499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37369000</v>
      </c>
      <c r="D26" s="67">
        <v>35979501</v>
      </c>
      <c r="E26" s="68">
        <f t="shared" si="0"/>
        <v>-1389499</v>
      </c>
      <c r="F26" s="66">
        <v>37202000</v>
      </c>
      <c r="G26" s="67">
        <v>37202000</v>
      </c>
      <c r="H26" s="68">
        <f t="shared" si="1"/>
        <v>0</v>
      </c>
      <c r="I26" s="68">
        <v>39839000</v>
      </c>
      <c r="J26" s="43">
        <f t="shared" si="2"/>
        <v>-3.7183199978591883</v>
      </c>
      <c r="K26" s="36">
        <f t="shared" si="3"/>
        <v>0</v>
      </c>
      <c r="L26" s="89">
        <v>-1389499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507203317</v>
      </c>
      <c r="M28" s="85">
        <v>548876993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1145735</v>
      </c>
      <c r="E29" s="65">
        <f t="shared" si="0"/>
        <v>1145735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507203317</v>
      </c>
      <c r="M29" s="85">
        <v>548876993</v>
      </c>
      <c r="N29" s="32">
        <f t="shared" si="4"/>
        <v>0.22589264730695757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507203317</v>
      </c>
      <c r="M30" s="85">
        <v>548876993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35369000</v>
      </c>
      <c r="D31" s="64">
        <v>460640616</v>
      </c>
      <c r="E31" s="65">
        <f t="shared" si="0"/>
        <v>425271616</v>
      </c>
      <c r="F31" s="63">
        <v>37202000</v>
      </c>
      <c r="G31" s="64">
        <v>513472547</v>
      </c>
      <c r="H31" s="65">
        <f t="shared" si="1"/>
        <v>476270547</v>
      </c>
      <c r="I31" s="65">
        <v>333790223</v>
      </c>
      <c r="J31" s="30">
        <f t="shared" si="2"/>
        <v>1202.3851847663207</v>
      </c>
      <c r="K31" s="31">
        <f t="shared" si="3"/>
        <v>1280.2283398742004</v>
      </c>
      <c r="L31" s="84">
        <v>507203317</v>
      </c>
      <c r="M31" s="85">
        <v>548876993</v>
      </c>
      <c r="N31" s="32">
        <f t="shared" si="4"/>
        <v>83.8463791040231</v>
      </c>
      <c r="O31" s="31">
        <f t="shared" si="5"/>
        <v>86.77181828971287</v>
      </c>
      <c r="P31" s="6"/>
      <c r="Q31" s="33"/>
    </row>
    <row r="32" spans="1:17" ht="12.75">
      <c r="A32" s="7"/>
      <c r="B32" s="29" t="s">
        <v>36</v>
      </c>
      <c r="C32" s="63">
        <v>2000000</v>
      </c>
      <c r="D32" s="64">
        <v>82785966</v>
      </c>
      <c r="E32" s="65">
        <f t="shared" si="0"/>
        <v>80785966</v>
      </c>
      <c r="F32" s="63">
        <v>0</v>
      </c>
      <c r="G32" s="64">
        <v>72606446</v>
      </c>
      <c r="H32" s="65">
        <f t="shared" si="1"/>
        <v>72606446</v>
      </c>
      <c r="I32" s="65">
        <v>295413036</v>
      </c>
      <c r="J32" s="30">
        <f t="shared" si="2"/>
        <v>4039.2983</v>
      </c>
      <c r="K32" s="31">
        <f t="shared" si="3"/>
        <v>0</v>
      </c>
      <c r="L32" s="84">
        <v>507203317</v>
      </c>
      <c r="M32" s="85">
        <v>548876993</v>
      </c>
      <c r="N32" s="32">
        <f t="shared" si="4"/>
        <v>15.92772824866995</v>
      </c>
      <c r="O32" s="31">
        <f t="shared" si="5"/>
        <v>13.228181710287135</v>
      </c>
      <c r="P32" s="6"/>
      <c r="Q32" s="33"/>
    </row>
    <row r="33" spans="1:17" ht="17.25" thickBot="1">
      <c r="A33" s="7"/>
      <c r="B33" s="57" t="s">
        <v>37</v>
      </c>
      <c r="C33" s="81">
        <v>37369000</v>
      </c>
      <c r="D33" s="82">
        <v>544572317</v>
      </c>
      <c r="E33" s="83">
        <f t="shared" si="0"/>
        <v>507203317</v>
      </c>
      <c r="F33" s="81">
        <v>37202000</v>
      </c>
      <c r="G33" s="82">
        <v>586078993</v>
      </c>
      <c r="H33" s="83">
        <f t="shared" si="1"/>
        <v>548876993</v>
      </c>
      <c r="I33" s="83">
        <v>629203259</v>
      </c>
      <c r="J33" s="58">
        <f t="shared" si="2"/>
        <v>1357.2836227889427</v>
      </c>
      <c r="K33" s="59">
        <f t="shared" si="3"/>
        <v>1475.3964652438042</v>
      </c>
      <c r="L33" s="96">
        <v>507203317</v>
      </c>
      <c r="M33" s="97">
        <v>548876993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454053502</v>
      </c>
      <c r="D8" s="64">
        <v>493726321</v>
      </c>
      <c r="E8" s="65">
        <f>($D8-$C8)</f>
        <v>39672819</v>
      </c>
      <c r="F8" s="63">
        <v>479026445</v>
      </c>
      <c r="G8" s="64">
        <v>522362446</v>
      </c>
      <c r="H8" s="65">
        <f>($G8-$F8)</f>
        <v>43336001</v>
      </c>
      <c r="I8" s="65">
        <v>552659467</v>
      </c>
      <c r="J8" s="30">
        <f>IF($C8=0,0,($E8/$C8)*100)</f>
        <v>8.73747671260115</v>
      </c>
      <c r="K8" s="31">
        <f>IF($F8=0,0,($H8/$F8)*100)</f>
        <v>9.046682380969594</v>
      </c>
      <c r="L8" s="84">
        <v>134948471</v>
      </c>
      <c r="M8" s="85">
        <v>156179041</v>
      </c>
      <c r="N8" s="32">
        <f>IF($L8=0,0,($E8/$L8)*100)</f>
        <v>29.398494629850237</v>
      </c>
      <c r="O8" s="31">
        <f>IF($M8=0,0,($H8/$M8)*100)</f>
        <v>27.747641887492446</v>
      </c>
      <c r="P8" s="6"/>
      <c r="Q8" s="33"/>
    </row>
    <row r="9" spans="1:17" ht="12.75">
      <c r="A9" s="3"/>
      <c r="B9" s="29" t="s">
        <v>16</v>
      </c>
      <c r="C9" s="63">
        <v>848408126</v>
      </c>
      <c r="D9" s="64">
        <v>934259020</v>
      </c>
      <c r="E9" s="65">
        <f>($D9-$C9)</f>
        <v>85850894</v>
      </c>
      <c r="F9" s="63">
        <v>895070572</v>
      </c>
      <c r="G9" s="64">
        <v>1005994937</v>
      </c>
      <c r="H9" s="65">
        <f>($G9-$F9)</f>
        <v>110924365</v>
      </c>
      <c r="I9" s="65">
        <v>1083200344</v>
      </c>
      <c r="J9" s="30">
        <f>IF($C9=0,0,($E9/$C9)*100)</f>
        <v>10.119056073255951</v>
      </c>
      <c r="K9" s="31">
        <f>IF($F9=0,0,($H9/$F9)*100)</f>
        <v>12.39280660877319</v>
      </c>
      <c r="L9" s="84">
        <v>134948471</v>
      </c>
      <c r="M9" s="85">
        <v>156179041</v>
      </c>
      <c r="N9" s="32">
        <f>IF($L9=0,0,($E9/$L9)*100)</f>
        <v>63.61753739321729</v>
      </c>
      <c r="O9" s="31">
        <f>IF($M9=0,0,($H9/$M9)*100)</f>
        <v>71.0238481999643</v>
      </c>
      <c r="P9" s="6"/>
      <c r="Q9" s="33"/>
    </row>
    <row r="10" spans="1:17" ht="12.75">
      <c r="A10" s="3"/>
      <c r="B10" s="29" t="s">
        <v>17</v>
      </c>
      <c r="C10" s="63">
        <v>312128778</v>
      </c>
      <c r="D10" s="64">
        <v>321553536</v>
      </c>
      <c r="E10" s="65">
        <f aca="true" t="shared" si="0" ref="E10:E33">($D10-$C10)</f>
        <v>9424758</v>
      </c>
      <c r="F10" s="63">
        <v>343404514</v>
      </c>
      <c r="G10" s="64">
        <v>345323189</v>
      </c>
      <c r="H10" s="65">
        <f aca="true" t="shared" si="1" ref="H10:H33">($G10-$F10)</f>
        <v>1918675</v>
      </c>
      <c r="I10" s="65">
        <v>373824231</v>
      </c>
      <c r="J10" s="30">
        <f aca="true" t="shared" si="2" ref="J10:J33">IF($C10=0,0,($E10/$C10)*100)</f>
        <v>3.0195094666983895</v>
      </c>
      <c r="K10" s="31">
        <f aca="true" t="shared" si="3" ref="K10:K33">IF($F10=0,0,($H10/$F10)*100)</f>
        <v>0.5587215431885675</v>
      </c>
      <c r="L10" s="84">
        <v>134948471</v>
      </c>
      <c r="M10" s="85">
        <v>156179041</v>
      </c>
      <c r="N10" s="32">
        <f aca="true" t="shared" si="4" ref="N10:N33">IF($L10=0,0,($E10/$L10)*100)</f>
        <v>6.983967976932469</v>
      </c>
      <c r="O10" s="31">
        <f aca="true" t="shared" si="5" ref="O10:O33">IF($M10=0,0,($H10/$M10)*100)</f>
        <v>1.2285099125432586</v>
      </c>
      <c r="P10" s="6"/>
      <c r="Q10" s="33"/>
    </row>
    <row r="11" spans="1:17" ht="16.5">
      <c r="A11" s="7"/>
      <c r="B11" s="34" t="s">
        <v>18</v>
      </c>
      <c r="C11" s="66">
        <v>1614590406</v>
      </c>
      <c r="D11" s="67">
        <v>1749538877</v>
      </c>
      <c r="E11" s="68">
        <f t="shared" si="0"/>
        <v>134948471</v>
      </c>
      <c r="F11" s="66">
        <v>1717501531</v>
      </c>
      <c r="G11" s="67">
        <v>1873680572</v>
      </c>
      <c r="H11" s="68">
        <f t="shared" si="1"/>
        <v>156179041</v>
      </c>
      <c r="I11" s="68">
        <v>2009684042</v>
      </c>
      <c r="J11" s="35">
        <f t="shared" si="2"/>
        <v>8.358062236621516</v>
      </c>
      <c r="K11" s="36">
        <f t="shared" si="3"/>
        <v>9.09338583873437</v>
      </c>
      <c r="L11" s="86">
        <v>134948471</v>
      </c>
      <c r="M11" s="87">
        <v>156179041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396918492</v>
      </c>
      <c r="D13" s="64">
        <v>447322076</v>
      </c>
      <c r="E13" s="65">
        <f t="shared" si="0"/>
        <v>50403584</v>
      </c>
      <c r="F13" s="63">
        <v>418749009</v>
      </c>
      <c r="G13" s="64">
        <v>472845593</v>
      </c>
      <c r="H13" s="65">
        <f t="shared" si="1"/>
        <v>54096584</v>
      </c>
      <c r="I13" s="65">
        <v>500600573</v>
      </c>
      <c r="J13" s="30">
        <f t="shared" si="2"/>
        <v>12.698724049369813</v>
      </c>
      <c r="K13" s="31">
        <f t="shared" si="3"/>
        <v>12.91861779665728</v>
      </c>
      <c r="L13" s="84">
        <v>131924084</v>
      </c>
      <c r="M13" s="85">
        <v>152093918</v>
      </c>
      <c r="N13" s="32">
        <f t="shared" si="4"/>
        <v>38.20650670578088</v>
      </c>
      <c r="O13" s="31">
        <f t="shared" si="5"/>
        <v>35.567881156168255</v>
      </c>
      <c r="P13" s="6"/>
      <c r="Q13" s="33"/>
    </row>
    <row r="14" spans="1:17" ht="12.75">
      <c r="A14" s="3"/>
      <c r="B14" s="29" t="s">
        <v>21</v>
      </c>
      <c r="C14" s="63">
        <v>47987752</v>
      </c>
      <c r="D14" s="64">
        <v>8661952</v>
      </c>
      <c r="E14" s="65">
        <f t="shared" si="0"/>
        <v>-39325800</v>
      </c>
      <c r="F14" s="63">
        <v>50627079</v>
      </c>
      <c r="G14" s="64">
        <v>9248553</v>
      </c>
      <c r="H14" s="65">
        <f t="shared" si="1"/>
        <v>-41378526</v>
      </c>
      <c r="I14" s="65">
        <v>9880401</v>
      </c>
      <c r="J14" s="30">
        <f t="shared" si="2"/>
        <v>-81.94966082178637</v>
      </c>
      <c r="K14" s="31">
        <f t="shared" si="3"/>
        <v>-81.73200353905466</v>
      </c>
      <c r="L14" s="84">
        <v>131924084</v>
      </c>
      <c r="M14" s="85">
        <v>152093918</v>
      </c>
      <c r="N14" s="32">
        <f t="shared" si="4"/>
        <v>-29.809416755169586</v>
      </c>
      <c r="O14" s="31">
        <f t="shared" si="5"/>
        <v>-27.205904446488123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131924084</v>
      </c>
      <c r="M15" s="85">
        <v>152093918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667202409</v>
      </c>
      <c r="D16" s="64">
        <v>738059000</v>
      </c>
      <c r="E16" s="65">
        <f t="shared" si="0"/>
        <v>70856591</v>
      </c>
      <c r="F16" s="63">
        <v>703898541</v>
      </c>
      <c r="G16" s="64">
        <v>797080422</v>
      </c>
      <c r="H16" s="65">
        <f t="shared" si="1"/>
        <v>93181881</v>
      </c>
      <c r="I16" s="65">
        <v>860822206</v>
      </c>
      <c r="J16" s="30">
        <f t="shared" si="2"/>
        <v>10.619954311346019</v>
      </c>
      <c r="K16" s="31">
        <f t="shared" si="3"/>
        <v>13.23797047051984</v>
      </c>
      <c r="L16" s="84">
        <v>131924084</v>
      </c>
      <c r="M16" s="85">
        <v>152093918</v>
      </c>
      <c r="N16" s="32">
        <f t="shared" si="4"/>
        <v>53.71012543850598</v>
      </c>
      <c r="O16" s="31">
        <f t="shared" si="5"/>
        <v>61.266013937519844</v>
      </c>
      <c r="P16" s="6"/>
      <c r="Q16" s="33"/>
    </row>
    <row r="17" spans="1:17" ht="12.75">
      <c r="A17" s="3"/>
      <c r="B17" s="29" t="s">
        <v>23</v>
      </c>
      <c r="C17" s="63">
        <v>501682660</v>
      </c>
      <c r="D17" s="64">
        <v>551672369</v>
      </c>
      <c r="E17" s="65">
        <f t="shared" si="0"/>
        <v>49989709</v>
      </c>
      <c r="F17" s="63">
        <v>543383863</v>
      </c>
      <c r="G17" s="64">
        <v>589577842</v>
      </c>
      <c r="H17" s="65">
        <f t="shared" si="1"/>
        <v>46193979</v>
      </c>
      <c r="I17" s="65">
        <v>631651715</v>
      </c>
      <c r="J17" s="42">
        <f t="shared" si="2"/>
        <v>9.964408377200042</v>
      </c>
      <c r="K17" s="31">
        <f t="shared" si="3"/>
        <v>8.501168721677699</v>
      </c>
      <c r="L17" s="88">
        <v>131924084</v>
      </c>
      <c r="M17" s="85">
        <v>152093918</v>
      </c>
      <c r="N17" s="32">
        <f t="shared" si="4"/>
        <v>37.89278461088272</v>
      </c>
      <c r="O17" s="31">
        <f t="shared" si="5"/>
        <v>30.37200935280002</v>
      </c>
      <c r="P17" s="6"/>
      <c r="Q17" s="33"/>
    </row>
    <row r="18" spans="1:17" ht="16.5">
      <c r="A18" s="3"/>
      <c r="B18" s="34" t="s">
        <v>24</v>
      </c>
      <c r="C18" s="66">
        <v>1613791313</v>
      </c>
      <c r="D18" s="67">
        <v>1745715397</v>
      </c>
      <c r="E18" s="68">
        <f t="shared" si="0"/>
        <v>131924084</v>
      </c>
      <c r="F18" s="66">
        <v>1716658492</v>
      </c>
      <c r="G18" s="67">
        <v>1868752410</v>
      </c>
      <c r="H18" s="68">
        <f t="shared" si="1"/>
        <v>152093918</v>
      </c>
      <c r="I18" s="68">
        <v>2002954895</v>
      </c>
      <c r="J18" s="43">
        <f t="shared" si="2"/>
        <v>8.174792052558285</v>
      </c>
      <c r="K18" s="36">
        <f t="shared" si="3"/>
        <v>8.859882073737472</v>
      </c>
      <c r="L18" s="89">
        <v>131924084</v>
      </c>
      <c r="M18" s="87">
        <v>152093918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799093</v>
      </c>
      <c r="D19" s="73">
        <v>3823480</v>
      </c>
      <c r="E19" s="74">
        <f t="shared" si="0"/>
        <v>3024387</v>
      </c>
      <c r="F19" s="75">
        <v>843039</v>
      </c>
      <c r="G19" s="76">
        <v>4928162</v>
      </c>
      <c r="H19" s="77">
        <f t="shared" si="1"/>
        <v>4085123</v>
      </c>
      <c r="I19" s="77">
        <v>6729147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40000000</v>
      </c>
      <c r="D22" s="64">
        <v>30000000</v>
      </c>
      <c r="E22" s="65">
        <f t="shared" si="0"/>
        <v>-10000000</v>
      </c>
      <c r="F22" s="63">
        <v>0</v>
      </c>
      <c r="G22" s="64">
        <v>85000000</v>
      </c>
      <c r="H22" s="65">
        <f t="shared" si="1"/>
        <v>85000000</v>
      </c>
      <c r="I22" s="65">
        <v>50000000</v>
      </c>
      <c r="J22" s="30">
        <f t="shared" si="2"/>
        <v>-25</v>
      </c>
      <c r="K22" s="31">
        <f t="shared" si="3"/>
        <v>0</v>
      </c>
      <c r="L22" s="84">
        <v>43022017</v>
      </c>
      <c r="M22" s="85">
        <v>206628783</v>
      </c>
      <c r="N22" s="32">
        <f t="shared" si="4"/>
        <v>-23.24391252971705</v>
      </c>
      <c r="O22" s="31">
        <f t="shared" si="5"/>
        <v>41.13657292362797</v>
      </c>
      <c r="P22" s="6"/>
      <c r="Q22" s="33"/>
    </row>
    <row r="23" spans="1:17" ht="12.75">
      <c r="A23" s="7"/>
      <c r="B23" s="29" t="s">
        <v>28</v>
      </c>
      <c r="C23" s="63">
        <v>168162990</v>
      </c>
      <c r="D23" s="64">
        <v>205675936</v>
      </c>
      <c r="E23" s="65">
        <f t="shared" si="0"/>
        <v>37512946</v>
      </c>
      <c r="F23" s="63">
        <v>70200000</v>
      </c>
      <c r="G23" s="64">
        <v>172582270</v>
      </c>
      <c r="H23" s="65">
        <f t="shared" si="1"/>
        <v>102382270</v>
      </c>
      <c r="I23" s="65">
        <v>63291909</v>
      </c>
      <c r="J23" s="30">
        <f t="shared" si="2"/>
        <v>22.307492272824124</v>
      </c>
      <c r="K23" s="31">
        <f t="shared" si="3"/>
        <v>145.84368945868945</v>
      </c>
      <c r="L23" s="84">
        <v>43022017</v>
      </c>
      <c r="M23" s="85">
        <v>206628783</v>
      </c>
      <c r="N23" s="32">
        <f t="shared" si="4"/>
        <v>87.19476355559992</v>
      </c>
      <c r="O23" s="31">
        <f t="shared" si="5"/>
        <v>49.548890775783164</v>
      </c>
      <c r="P23" s="6"/>
      <c r="Q23" s="33"/>
    </row>
    <row r="24" spans="1:17" ht="12.75">
      <c r="A24" s="7"/>
      <c r="B24" s="29" t="s">
        <v>29</v>
      </c>
      <c r="C24" s="63">
        <v>65099800</v>
      </c>
      <c r="D24" s="64">
        <v>80608871</v>
      </c>
      <c r="E24" s="65">
        <f t="shared" si="0"/>
        <v>15509071</v>
      </c>
      <c r="F24" s="63">
        <v>66775950</v>
      </c>
      <c r="G24" s="64">
        <v>86022463</v>
      </c>
      <c r="H24" s="65">
        <f t="shared" si="1"/>
        <v>19246513</v>
      </c>
      <c r="I24" s="65">
        <v>77388465</v>
      </c>
      <c r="J24" s="30">
        <f t="shared" si="2"/>
        <v>23.823530947867734</v>
      </c>
      <c r="K24" s="31">
        <f t="shared" si="3"/>
        <v>28.82252218051559</v>
      </c>
      <c r="L24" s="84">
        <v>43022017</v>
      </c>
      <c r="M24" s="85">
        <v>206628783</v>
      </c>
      <c r="N24" s="32">
        <f t="shared" si="4"/>
        <v>36.04914897411714</v>
      </c>
      <c r="O24" s="31">
        <f t="shared" si="5"/>
        <v>9.314536300588868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43022017</v>
      </c>
      <c r="M25" s="85">
        <v>206628783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273262790</v>
      </c>
      <c r="D26" s="67">
        <v>316284807</v>
      </c>
      <c r="E26" s="68">
        <f t="shared" si="0"/>
        <v>43022017</v>
      </c>
      <c r="F26" s="66">
        <v>136975950</v>
      </c>
      <c r="G26" s="67">
        <v>343604733</v>
      </c>
      <c r="H26" s="68">
        <f t="shared" si="1"/>
        <v>206628783</v>
      </c>
      <c r="I26" s="68">
        <v>190680374</v>
      </c>
      <c r="J26" s="43">
        <f t="shared" si="2"/>
        <v>15.74382556805484</v>
      </c>
      <c r="K26" s="36">
        <f t="shared" si="3"/>
        <v>150.85041060127708</v>
      </c>
      <c r="L26" s="89">
        <v>43022017</v>
      </c>
      <c r="M26" s="87">
        <v>206628783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200000</v>
      </c>
      <c r="E28" s="65">
        <f t="shared" si="0"/>
        <v>200000</v>
      </c>
      <c r="F28" s="63">
        <v>0</v>
      </c>
      <c r="G28" s="64">
        <v>200000</v>
      </c>
      <c r="H28" s="65">
        <f t="shared" si="1"/>
        <v>200000</v>
      </c>
      <c r="I28" s="65">
        <v>100000</v>
      </c>
      <c r="J28" s="30">
        <f t="shared" si="2"/>
        <v>0</v>
      </c>
      <c r="K28" s="31">
        <f t="shared" si="3"/>
        <v>0</v>
      </c>
      <c r="L28" s="84">
        <v>43022017</v>
      </c>
      <c r="M28" s="85">
        <v>206628783</v>
      </c>
      <c r="N28" s="32">
        <f t="shared" si="4"/>
        <v>0.464878250594341</v>
      </c>
      <c r="O28" s="31">
        <f t="shared" si="5"/>
        <v>0.09679193629088935</v>
      </c>
      <c r="P28" s="6"/>
      <c r="Q28" s="33"/>
    </row>
    <row r="29" spans="1:17" ht="12.75">
      <c r="A29" s="7"/>
      <c r="B29" s="29" t="s">
        <v>33</v>
      </c>
      <c r="C29" s="63">
        <v>86690000</v>
      </c>
      <c r="D29" s="64">
        <v>60390952</v>
      </c>
      <c r="E29" s="65">
        <f t="shared" si="0"/>
        <v>-26299048</v>
      </c>
      <c r="F29" s="63">
        <v>15000000</v>
      </c>
      <c r="G29" s="64">
        <v>134368000</v>
      </c>
      <c r="H29" s="65">
        <f t="shared" si="1"/>
        <v>119368000</v>
      </c>
      <c r="I29" s="65">
        <v>80000000</v>
      </c>
      <c r="J29" s="30">
        <f t="shared" si="2"/>
        <v>-30.336887760987423</v>
      </c>
      <c r="K29" s="31">
        <f t="shared" si="3"/>
        <v>795.7866666666666</v>
      </c>
      <c r="L29" s="84">
        <v>43022017</v>
      </c>
      <c r="M29" s="85">
        <v>206628783</v>
      </c>
      <c r="N29" s="32">
        <f t="shared" si="4"/>
        <v>-61.129277132683015</v>
      </c>
      <c r="O29" s="31">
        <f t="shared" si="5"/>
        <v>57.7692992558544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1000000</v>
      </c>
      <c r="E30" s="65">
        <f t="shared" si="0"/>
        <v>1000000</v>
      </c>
      <c r="F30" s="63">
        <v>0</v>
      </c>
      <c r="G30" s="64">
        <v>2000000</v>
      </c>
      <c r="H30" s="65">
        <f t="shared" si="1"/>
        <v>2000000</v>
      </c>
      <c r="I30" s="65">
        <v>0</v>
      </c>
      <c r="J30" s="30">
        <f t="shared" si="2"/>
        <v>0</v>
      </c>
      <c r="K30" s="31">
        <f t="shared" si="3"/>
        <v>0</v>
      </c>
      <c r="L30" s="84">
        <v>43022017</v>
      </c>
      <c r="M30" s="85">
        <v>206628783</v>
      </c>
      <c r="N30" s="32">
        <f t="shared" si="4"/>
        <v>2.324391252971705</v>
      </c>
      <c r="O30" s="31">
        <f t="shared" si="5"/>
        <v>0.9679193629088935</v>
      </c>
      <c r="P30" s="6"/>
      <c r="Q30" s="33"/>
    </row>
    <row r="31" spans="1:17" ht="12.75">
      <c r="A31" s="7"/>
      <c r="B31" s="29" t="s">
        <v>35</v>
      </c>
      <c r="C31" s="63">
        <v>125187190</v>
      </c>
      <c r="D31" s="64">
        <v>116500679</v>
      </c>
      <c r="E31" s="65">
        <f t="shared" si="0"/>
        <v>-8686511</v>
      </c>
      <c r="F31" s="63">
        <v>99025950</v>
      </c>
      <c r="G31" s="64">
        <v>115191733</v>
      </c>
      <c r="H31" s="65">
        <f t="shared" si="1"/>
        <v>16165783</v>
      </c>
      <c r="I31" s="65">
        <v>80460825</v>
      </c>
      <c r="J31" s="30">
        <f t="shared" si="2"/>
        <v>-6.938817781595705</v>
      </c>
      <c r="K31" s="31">
        <f t="shared" si="3"/>
        <v>16.324794662409197</v>
      </c>
      <c r="L31" s="84">
        <v>43022017</v>
      </c>
      <c r="M31" s="85">
        <v>206628783</v>
      </c>
      <c r="N31" s="32">
        <f t="shared" si="4"/>
        <v>-20.1908501872425</v>
      </c>
      <c r="O31" s="31">
        <f t="shared" si="5"/>
        <v>7.82358719114171</v>
      </c>
      <c r="P31" s="6"/>
      <c r="Q31" s="33"/>
    </row>
    <row r="32" spans="1:17" ht="12.75">
      <c r="A32" s="7"/>
      <c r="B32" s="29" t="s">
        <v>36</v>
      </c>
      <c r="C32" s="63">
        <v>61385600</v>
      </c>
      <c r="D32" s="64">
        <v>138193176</v>
      </c>
      <c r="E32" s="65">
        <f t="shared" si="0"/>
        <v>76807576</v>
      </c>
      <c r="F32" s="63">
        <v>22950000</v>
      </c>
      <c r="G32" s="64">
        <v>91845000</v>
      </c>
      <c r="H32" s="65">
        <f t="shared" si="1"/>
        <v>68895000</v>
      </c>
      <c r="I32" s="65">
        <v>30119549</v>
      </c>
      <c r="J32" s="30">
        <f t="shared" si="2"/>
        <v>125.1231168221863</v>
      </c>
      <c r="K32" s="31">
        <f t="shared" si="3"/>
        <v>300.19607843137254</v>
      </c>
      <c r="L32" s="84">
        <v>43022017</v>
      </c>
      <c r="M32" s="85">
        <v>206628783</v>
      </c>
      <c r="N32" s="32">
        <f t="shared" si="4"/>
        <v>178.53085781635946</v>
      </c>
      <c r="O32" s="31">
        <f t="shared" si="5"/>
        <v>33.34240225380411</v>
      </c>
      <c r="P32" s="6"/>
      <c r="Q32" s="33"/>
    </row>
    <row r="33" spans="1:17" ht="17.25" thickBot="1">
      <c r="A33" s="7"/>
      <c r="B33" s="57" t="s">
        <v>37</v>
      </c>
      <c r="C33" s="81">
        <v>273262790</v>
      </c>
      <c r="D33" s="82">
        <v>316284807</v>
      </c>
      <c r="E33" s="83">
        <f t="shared" si="0"/>
        <v>43022017</v>
      </c>
      <c r="F33" s="81">
        <v>136975950</v>
      </c>
      <c r="G33" s="82">
        <v>343604733</v>
      </c>
      <c r="H33" s="83">
        <f t="shared" si="1"/>
        <v>206628783</v>
      </c>
      <c r="I33" s="83">
        <v>190680374</v>
      </c>
      <c r="J33" s="58">
        <f t="shared" si="2"/>
        <v>15.74382556805484</v>
      </c>
      <c r="K33" s="59">
        <f t="shared" si="3"/>
        <v>150.85041060127708</v>
      </c>
      <c r="L33" s="96">
        <v>43022017</v>
      </c>
      <c r="M33" s="97">
        <v>206628783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14439687</v>
      </c>
      <c r="D8" s="64">
        <v>17566452</v>
      </c>
      <c r="E8" s="65">
        <f>($D8-$C8)</f>
        <v>3126765</v>
      </c>
      <c r="F8" s="63">
        <v>15017275</v>
      </c>
      <c r="G8" s="64">
        <v>18515041</v>
      </c>
      <c r="H8" s="65">
        <f>($G8-$F8)</f>
        <v>3497766</v>
      </c>
      <c r="I8" s="65">
        <v>19514855</v>
      </c>
      <c r="J8" s="30">
        <f>IF($C8=0,0,($E8/$C8)*100)</f>
        <v>21.653966599137505</v>
      </c>
      <c r="K8" s="31">
        <f>IF($F8=0,0,($H8/$F8)*100)</f>
        <v>23.291615822444484</v>
      </c>
      <c r="L8" s="84">
        <v>7882120</v>
      </c>
      <c r="M8" s="85">
        <v>5562897</v>
      </c>
      <c r="N8" s="32">
        <f>IF($L8=0,0,($E8/$L8)*100)</f>
        <v>39.66908648942163</v>
      </c>
      <c r="O8" s="31">
        <f>IF($M8=0,0,($H8/$M8)*100)</f>
        <v>62.87669895739576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7882120</v>
      </c>
      <c r="M9" s="85">
        <v>5562897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162226645</v>
      </c>
      <c r="D10" s="64">
        <v>166982000</v>
      </c>
      <c r="E10" s="65">
        <f aca="true" t="shared" si="0" ref="E10:E33">($D10-$C10)</f>
        <v>4755355</v>
      </c>
      <c r="F10" s="63">
        <v>174522523</v>
      </c>
      <c r="G10" s="64">
        <v>176587654</v>
      </c>
      <c r="H10" s="65">
        <f aca="true" t="shared" si="1" ref="H10:H33">($G10-$F10)</f>
        <v>2065131</v>
      </c>
      <c r="I10" s="65">
        <v>189339929</v>
      </c>
      <c r="J10" s="30">
        <f aca="true" t="shared" si="2" ref="J10:J33">IF($C10=0,0,($E10/$C10)*100)</f>
        <v>2.93130330100829</v>
      </c>
      <c r="K10" s="31">
        <f aca="true" t="shared" si="3" ref="K10:K33">IF($F10=0,0,($H10/$F10)*100)</f>
        <v>1.1833034295521845</v>
      </c>
      <c r="L10" s="84">
        <v>7882120</v>
      </c>
      <c r="M10" s="85">
        <v>5562897</v>
      </c>
      <c r="N10" s="32">
        <f aca="true" t="shared" si="4" ref="N10:N33">IF($L10=0,0,($E10/$L10)*100)</f>
        <v>60.33091351057838</v>
      </c>
      <c r="O10" s="31">
        <f aca="true" t="shared" si="5" ref="O10:O33">IF($M10=0,0,($H10/$M10)*100)</f>
        <v>37.12330104260424</v>
      </c>
      <c r="P10" s="6"/>
      <c r="Q10" s="33"/>
    </row>
    <row r="11" spans="1:17" ht="16.5">
      <c r="A11" s="7"/>
      <c r="B11" s="34" t="s">
        <v>18</v>
      </c>
      <c r="C11" s="66">
        <v>176666332</v>
      </c>
      <c r="D11" s="67">
        <v>184548452</v>
      </c>
      <c r="E11" s="68">
        <f t="shared" si="0"/>
        <v>7882120</v>
      </c>
      <c r="F11" s="66">
        <v>189539798</v>
      </c>
      <c r="G11" s="67">
        <v>195102695</v>
      </c>
      <c r="H11" s="68">
        <f t="shared" si="1"/>
        <v>5562897</v>
      </c>
      <c r="I11" s="68">
        <v>208854784</v>
      </c>
      <c r="J11" s="35">
        <f t="shared" si="2"/>
        <v>4.461585810249346</v>
      </c>
      <c r="K11" s="36">
        <f t="shared" si="3"/>
        <v>2.9349493133890543</v>
      </c>
      <c r="L11" s="86">
        <v>7882120</v>
      </c>
      <c r="M11" s="87">
        <v>5562897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67297983</v>
      </c>
      <c r="D13" s="64">
        <v>62104609</v>
      </c>
      <c r="E13" s="65">
        <f t="shared" si="0"/>
        <v>-5193374</v>
      </c>
      <c r="F13" s="63">
        <v>73112847</v>
      </c>
      <c r="G13" s="64">
        <v>65673083</v>
      </c>
      <c r="H13" s="65">
        <f t="shared" si="1"/>
        <v>-7439764</v>
      </c>
      <c r="I13" s="65">
        <v>69941841</v>
      </c>
      <c r="J13" s="30">
        <f t="shared" si="2"/>
        <v>-7.7169831375184</v>
      </c>
      <c r="K13" s="31">
        <f t="shared" si="3"/>
        <v>-10.175727393025742</v>
      </c>
      <c r="L13" s="84">
        <v>-12763292</v>
      </c>
      <c r="M13" s="85">
        <v>-27966068</v>
      </c>
      <c r="N13" s="32">
        <f t="shared" si="4"/>
        <v>40.68992545183484</v>
      </c>
      <c r="O13" s="31">
        <f t="shared" si="5"/>
        <v>26.60282453722132</v>
      </c>
      <c r="P13" s="6"/>
      <c r="Q13" s="33"/>
    </row>
    <row r="14" spans="1:17" ht="12.75">
      <c r="A14" s="3"/>
      <c r="B14" s="29" t="s">
        <v>21</v>
      </c>
      <c r="C14" s="63">
        <v>2808000</v>
      </c>
      <c r="D14" s="64">
        <v>3000000</v>
      </c>
      <c r="E14" s="65">
        <f t="shared" si="0"/>
        <v>192000</v>
      </c>
      <c r="F14" s="63">
        <v>3061000</v>
      </c>
      <c r="G14" s="64">
        <v>3162000</v>
      </c>
      <c r="H14" s="65">
        <f t="shared" si="1"/>
        <v>101000</v>
      </c>
      <c r="I14" s="65">
        <v>3332748</v>
      </c>
      <c r="J14" s="30">
        <f t="shared" si="2"/>
        <v>6.837606837606838</v>
      </c>
      <c r="K14" s="31">
        <f t="shared" si="3"/>
        <v>3.299575302188827</v>
      </c>
      <c r="L14" s="84">
        <v>-12763292</v>
      </c>
      <c r="M14" s="85">
        <v>-27966068</v>
      </c>
      <c r="N14" s="32">
        <f t="shared" si="4"/>
        <v>-1.5043140907533887</v>
      </c>
      <c r="O14" s="31">
        <f t="shared" si="5"/>
        <v>-0.3611519502848953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-12763292</v>
      </c>
      <c r="M15" s="85">
        <v>-27966068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-12763292</v>
      </c>
      <c r="M16" s="85">
        <v>-27966068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127094845</v>
      </c>
      <c r="D17" s="64">
        <v>119332927</v>
      </c>
      <c r="E17" s="65">
        <f t="shared" si="0"/>
        <v>-7761918</v>
      </c>
      <c r="F17" s="63">
        <v>136630153</v>
      </c>
      <c r="G17" s="64">
        <v>116002849</v>
      </c>
      <c r="H17" s="65">
        <f t="shared" si="1"/>
        <v>-20627304</v>
      </c>
      <c r="I17" s="65">
        <v>119781432</v>
      </c>
      <c r="J17" s="42">
        <f t="shared" si="2"/>
        <v>-6.107185543205942</v>
      </c>
      <c r="K17" s="31">
        <f t="shared" si="3"/>
        <v>-15.097182830498623</v>
      </c>
      <c r="L17" s="88">
        <v>-12763292</v>
      </c>
      <c r="M17" s="85">
        <v>-27966068</v>
      </c>
      <c r="N17" s="32">
        <f t="shared" si="4"/>
        <v>60.81438863891855</v>
      </c>
      <c r="O17" s="31">
        <f t="shared" si="5"/>
        <v>73.75832741306357</v>
      </c>
      <c r="P17" s="6"/>
      <c r="Q17" s="33"/>
    </row>
    <row r="18" spans="1:17" ht="16.5">
      <c r="A18" s="3"/>
      <c r="B18" s="34" t="s">
        <v>24</v>
      </c>
      <c r="C18" s="66">
        <v>197200828</v>
      </c>
      <c r="D18" s="67">
        <v>184437536</v>
      </c>
      <c r="E18" s="68">
        <f t="shared" si="0"/>
        <v>-12763292</v>
      </c>
      <c r="F18" s="66">
        <v>212804000</v>
      </c>
      <c r="G18" s="67">
        <v>184837932</v>
      </c>
      <c r="H18" s="68">
        <f t="shared" si="1"/>
        <v>-27966068</v>
      </c>
      <c r="I18" s="68">
        <v>193056021</v>
      </c>
      <c r="J18" s="43">
        <f t="shared" si="2"/>
        <v>-6.472230431000016</v>
      </c>
      <c r="K18" s="36">
        <f t="shared" si="3"/>
        <v>-13.141702223642412</v>
      </c>
      <c r="L18" s="89">
        <v>-12763292</v>
      </c>
      <c r="M18" s="87">
        <v>-27966068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-20534496</v>
      </c>
      <c r="D19" s="73">
        <v>110916</v>
      </c>
      <c r="E19" s="74">
        <f t="shared" si="0"/>
        <v>20645412</v>
      </c>
      <c r="F19" s="75">
        <v>-23264202</v>
      </c>
      <c r="G19" s="76">
        <v>10264763</v>
      </c>
      <c r="H19" s="77">
        <f t="shared" si="1"/>
        <v>33528965</v>
      </c>
      <c r="I19" s="77">
        <v>15798763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21049400</v>
      </c>
      <c r="M22" s="85">
        <v>-5914284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16975600</v>
      </c>
      <c r="D23" s="64">
        <v>38025000</v>
      </c>
      <c r="E23" s="65">
        <f t="shared" si="0"/>
        <v>21049400</v>
      </c>
      <c r="F23" s="63">
        <v>17984284</v>
      </c>
      <c r="G23" s="64">
        <v>12070000</v>
      </c>
      <c r="H23" s="65">
        <f t="shared" si="1"/>
        <v>-5914284</v>
      </c>
      <c r="I23" s="65">
        <v>4570000</v>
      </c>
      <c r="J23" s="30">
        <f t="shared" si="2"/>
        <v>123.99797356205377</v>
      </c>
      <c r="K23" s="31">
        <f t="shared" si="3"/>
        <v>-32.885846331163364</v>
      </c>
      <c r="L23" s="84">
        <v>21049400</v>
      </c>
      <c r="M23" s="85">
        <v>-5914284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29809000</v>
      </c>
      <c r="D24" s="64">
        <v>29809000</v>
      </c>
      <c r="E24" s="65">
        <f t="shared" si="0"/>
        <v>0</v>
      </c>
      <c r="F24" s="63">
        <v>31306000</v>
      </c>
      <c r="G24" s="64">
        <v>31306000</v>
      </c>
      <c r="H24" s="65">
        <f t="shared" si="1"/>
        <v>0</v>
      </c>
      <c r="I24" s="65">
        <v>44688763</v>
      </c>
      <c r="J24" s="30">
        <f t="shared" si="2"/>
        <v>0</v>
      </c>
      <c r="K24" s="31">
        <f t="shared" si="3"/>
        <v>0</v>
      </c>
      <c r="L24" s="84">
        <v>21049400</v>
      </c>
      <c r="M24" s="85">
        <v>-5914284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21049400</v>
      </c>
      <c r="M25" s="85">
        <v>-5914284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46784600</v>
      </c>
      <c r="D26" s="67">
        <v>67834000</v>
      </c>
      <c r="E26" s="68">
        <f t="shared" si="0"/>
        <v>21049400</v>
      </c>
      <c r="F26" s="66">
        <v>49290284</v>
      </c>
      <c r="G26" s="67">
        <v>43376000</v>
      </c>
      <c r="H26" s="68">
        <f t="shared" si="1"/>
        <v>-5914284</v>
      </c>
      <c r="I26" s="68">
        <v>49258763</v>
      </c>
      <c r="J26" s="43">
        <f t="shared" si="2"/>
        <v>44.99215553836091</v>
      </c>
      <c r="K26" s="36">
        <f t="shared" si="3"/>
        <v>-11.99888399912648</v>
      </c>
      <c r="L26" s="89">
        <v>21049400</v>
      </c>
      <c r="M26" s="87">
        <v>-5914284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200000</v>
      </c>
      <c r="E28" s="65">
        <f t="shared" si="0"/>
        <v>200000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21049400</v>
      </c>
      <c r="M28" s="85">
        <v>-5914284</v>
      </c>
      <c r="N28" s="32">
        <f t="shared" si="4"/>
        <v>0.950145847387574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21049400</v>
      </c>
      <c r="M29" s="85">
        <v>-5914284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21049400</v>
      </c>
      <c r="M30" s="85">
        <v>-5914284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41924000</v>
      </c>
      <c r="D31" s="64">
        <v>22100000</v>
      </c>
      <c r="E31" s="65">
        <f t="shared" si="0"/>
        <v>-19824000</v>
      </c>
      <c r="F31" s="63">
        <v>44061000</v>
      </c>
      <c r="G31" s="64">
        <v>21000000</v>
      </c>
      <c r="H31" s="65">
        <f t="shared" si="1"/>
        <v>-23061000</v>
      </c>
      <c r="I31" s="65">
        <v>33673662</v>
      </c>
      <c r="J31" s="30">
        <f t="shared" si="2"/>
        <v>-47.285564354546324</v>
      </c>
      <c r="K31" s="31">
        <f t="shared" si="3"/>
        <v>-52.33880302308164</v>
      </c>
      <c r="L31" s="84">
        <v>21049400</v>
      </c>
      <c r="M31" s="85">
        <v>-5914284</v>
      </c>
      <c r="N31" s="32">
        <f t="shared" si="4"/>
        <v>-94.17845639305634</v>
      </c>
      <c r="O31" s="31">
        <f t="shared" si="5"/>
        <v>389.9204028754791</v>
      </c>
      <c r="P31" s="6"/>
      <c r="Q31" s="33"/>
    </row>
    <row r="32" spans="1:17" ht="12.75">
      <c r="A32" s="7"/>
      <c r="B32" s="29" t="s">
        <v>36</v>
      </c>
      <c r="C32" s="63">
        <v>4860600</v>
      </c>
      <c r="D32" s="64">
        <v>45534000</v>
      </c>
      <c r="E32" s="65">
        <f t="shared" si="0"/>
        <v>40673400</v>
      </c>
      <c r="F32" s="63">
        <v>5229284</v>
      </c>
      <c r="G32" s="64">
        <v>22376000</v>
      </c>
      <c r="H32" s="65">
        <f t="shared" si="1"/>
        <v>17146716</v>
      </c>
      <c r="I32" s="65">
        <v>15585101</v>
      </c>
      <c r="J32" s="30">
        <f t="shared" si="2"/>
        <v>836.7979261819528</v>
      </c>
      <c r="K32" s="31">
        <f t="shared" si="3"/>
        <v>327.89796844080377</v>
      </c>
      <c r="L32" s="84">
        <v>21049400</v>
      </c>
      <c r="M32" s="85">
        <v>-5914284</v>
      </c>
      <c r="N32" s="32">
        <f t="shared" si="4"/>
        <v>193.22831054566876</v>
      </c>
      <c r="O32" s="31">
        <f t="shared" si="5"/>
        <v>-289.9204028754791</v>
      </c>
      <c r="P32" s="6"/>
      <c r="Q32" s="33"/>
    </row>
    <row r="33" spans="1:17" ht="17.25" thickBot="1">
      <c r="A33" s="7"/>
      <c r="B33" s="57" t="s">
        <v>37</v>
      </c>
      <c r="C33" s="81">
        <v>46784600</v>
      </c>
      <c r="D33" s="82">
        <v>67834000</v>
      </c>
      <c r="E33" s="83">
        <f t="shared" si="0"/>
        <v>21049400</v>
      </c>
      <c r="F33" s="81">
        <v>49290284</v>
      </c>
      <c r="G33" s="82">
        <v>43376000</v>
      </c>
      <c r="H33" s="83">
        <f t="shared" si="1"/>
        <v>-5914284</v>
      </c>
      <c r="I33" s="83">
        <v>49258763</v>
      </c>
      <c r="J33" s="58">
        <f t="shared" si="2"/>
        <v>44.99215553836091</v>
      </c>
      <c r="K33" s="59">
        <f t="shared" si="3"/>
        <v>-11.99888399912648</v>
      </c>
      <c r="L33" s="96">
        <v>21049400</v>
      </c>
      <c r="M33" s="97">
        <v>-5914284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89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16250988</v>
      </c>
      <c r="D8" s="64">
        <v>38586138</v>
      </c>
      <c r="E8" s="65">
        <f>($D8-$C8)</f>
        <v>22335150</v>
      </c>
      <c r="F8" s="63">
        <v>17063537</v>
      </c>
      <c r="G8" s="64">
        <v>22153759</v>
      </c>
      <c r="H8" s="65">
        <f>($G8-$F8)</f>
        <v>5090222</v>
      </c>
      <c r="I8" s="65">
        <v>23483175</v>
      </c>
      <c r="J8" s="30">
        <f>IF($C8=0,0,($E8/$C8)*100)</f>
        <v>137.43872064886148</v>
      </c>
      <c r="K8" s="31">
        <f>IF($F8=0,0,($H8/$F8)*100)</f>
        <v>29.830989905551235</v>
      </c>
      <c r="L8" s="84">
        <v>27119340</v>
      </c>
      <c r="M8" s="85">
        <v>7630541</v>
      </c>
      <c r="N8" s="32">
        <f>IF($L8=0,0,($E8/$L8)*100)</f>
        <v>82.3587520935244</v>
      </c>
      <c r="O8" s="31">
        <f>IF($M8=0,0,($H8/$M8)*100)</f>
        <v>66.70853351027142</v>
      </c>
      <c r="P8" s="6"/>
      <c r="Q8" s="33"/>
    </row>
    <row r="9" spans="1:17" ht="12.75">
      <c r="A9" s="3"/>
      <c r="B9" s="29" t="s">
        <v>16</v>
      </c>
      <c r="C9" s="63">
        <v>120960</v>
      </c>
      <c r="D9" s="64">
        <v>200000</v>
      </c>
      <c r="E9" s="65">
        <f>($D9-$C9)</f>
        <v>79040</v>
      </c>
      <c r="F9" s="63">
        <v>127008</v>
      </c>
      <c r="G9" s="64">
        <v>5618</v>
      </c>
      <c r="H9" s="65">
        <f>($G9-$F9)</f>
        <v>-121390</v>
      </c>
      <c r="I9" s="65">
        <v>5955</v>
      </c>
      <c r="J9" s="30">
        <f>IF($C9=0,0,($E9/$C9)*100)</f>
        <v>65.34391534391534</v>
      </c>
      <c r="K9" s="31">
        <f>IF($F9=0,0,($H9/$F9)*100)</f>
        <v>-95.57665658856135</v>
      </c>
      <c r="L9" s="84">
        <v>27119340</v>
      </c>
      <c r="M9" s="85">
        <v>7630541</v>
      </c>
      <c r="N9" s="32">
        <f>IF($L9=0,0,($E9/$L9)*100)</f>
        <v>0.2914525205996901</v>
      </c>
      <c r="O9" s="31">
        <f>IF($M9=0,0,($H9/$M9)*100)</f>
        <v>-1.5908439519557</v>
      </c>
      <c r="P9" s="6"/>
      <c r="Q9" s="33"/>
    </row>
    <row r="10" spans="1:17" ht="12.75">
      <c r="A10" s="3"/>
      <c r="B10" s="29" t="s">
        <v>17</v>
      </c>
      <c r="C10" s="63">
        <v>96523050</v>
      </c>
      <c r="D10" s="64">
        <v>101228200</v>
      </c>
      <c r="E10" s="65">
        <f aca="true" t="shared" si="0" ref="E10:E33">($D10-$C10)</f>
        <v>4705150</v>
      </c>
      <c r="F10" s="63">
        <v>102917103</v>
      </c>
      <c r="G10" s="64">
        <v>105578812</v>
      </c>
      <c r="H10" s="65">
        <f aca="true" t="shared" si="1" ref="H10:H33">($G10-$F10)</f>
        <v>2661709</v>
      </c>
      <c r="I10" s="65">
        <v>111762642</v>
      </c>
      <c r="J10" s="30">
        <f aca="true" t="shared" si="2" ref="J10:J33">IF($C10=0,0,($E10/$C10)*100)</f>
        <v>4.8746387520908225</v>
      </c>
      <c r="K10" s="31">
        <f aca="true" t="shared" si="3" ref="K10:K33">IF($F10=0,0,($H10/$F10)*100)</f>
        <v>2.586264986491118</v>
      </c>
      <c r="L10" s="84">
        <v>27119340</v>
      </c>
      <c r="M10" s="85">
        <v>7630541</v>
      </c>
      <c r="N10" s="32">
        <f aca="true" t="shared" si="4" ref="N10:N33">IF($L10=0,0,($E10/$L10)*100)</f>
        <v>17.34979538587591</v>
      </c>
      <c r="O10" s="31">
        <f aca="true" t="shared" si="5" ref="O10:O33">IF($M10=0,0,($H10/$M10)*100)</f>
        <v>34.882310441684275</v>
      </c>
      <c r="P10" s="6"/>
      <c r="Q10" s="33"/>
    </row>
    <row r="11" spans="1:17" ht="16.5">
      <c r="A11" s="7"/>
      <c r="B11" s="34" t="s">
        <v>18</v>
      </c>
      <c r="C11" s="66">
        <v>112894998</v>
      </c>
      <c r="D11" s="67">
        <v>140014338</v>
      </c>
      <c r="E11" s="68">
        <f t="shared" si="0"/>
        <v>27119340</v>
      </c>
      <c r="F11" s="66">
        <v>120107648</v>
      </c>
      <c r="G11" s="67">
        <v>127738189</v>
      </c>
      <c r="H11" s="68">
        <f t="shared" si="1"/>
        <v>7630541</v>
      </c>
      <c r="I11" s="68">
        <v>135251772</v>
      </c>
      <c r="J11" s="35">
        <f t="shared" si="2"/>
        <v>24.021737437826964</v>
      </c>
      <c r="K11" s="36">
        <f t="shared" si="3"/>
        <v>6.353085025859468</v>
      </c>
      <c r="L11" s="86">
        <v>27119340</v>
      </c>
      <c r="M11" s="87">
        <v>7630541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42764648</v>
      </c>
      <c r="D13" s="64">
        <v>41761259</v>
      </c>
      <c r="E13" s="65">
        <f t="shared" si="0"/>
        <v>-1003389</v>
      </c>
      <c r="F13" s="63">
        <v>45777463</v>
      </c>
      <c r="G13" s="64">
        <v>41851134</v>
      </c>
      <c r="H13" s="65">
        <f t="shared" si="1"/>
        <v>-3926329</v>
      </c>
      <c r="I13" s="65">
        <v>45201653</v>
      </c>
      <c r="J13" s="30">
        <f t="shared" si="2"/>
        <v>-2.3463048263603152</v>
      </c>
      <c r="K13" s="31">
        <f t="shared" si="3"/>
        <v>-8.576991258777273</v>
      </c>
      <c r="L13" s="84">
        <v>5221015</v>
      </c>
      <c r="M13" s="85">
        <v>-2185304</v>
      </c>
      <c r="N13" s="32">
        <f t="shared" si="4"/>
        <v>-19.218274607523632</v>
      </c>
      <c r="O13" s="31">
        <f t="shared" si="5"/>
        <v>179.6696935529336</v>
      </c>
      <c r="P13" s="6"/>
      <c r="Q13" s="33"/>
    </row>
    <row r="14" spans="1:17" ht="12.75">
      <c r="A14" s="3"/>
      <c r="B14" s="29" t="s">
        <v>21</v>
      </c>
      <c r="C14" s="63">
        <v>945294</v>
      </c>
      <c r="D14" s="64">
        <v>997235</v>
      </c>
      <c r="E14" s="65">
        <f t="shared" si="0"/>
        <v>51941</v>
      </c>
      <c r="F14" s="63">
        <v>1011464</v>
      </c>
      <c r="G14" s="64">
        <v>1047097</v>
      </c>
      <c r="H14" s="65">
        <f t="shared" si="1"/>
        <v>35633</v>
      </c>
      <c r="I14" s="65">
        <v>1099452</v>
      </c>
      <c r="J14" s="30">
        <f t="shared" si="2"/>
        <v>5.49469265646455</v>
      </c>
      <c r="K14" s="31">
        <f t="shared" si="3"/>
        <v>3.522913321680258</v>
      </c>
      <c r="L14" s="84">
        <v>5221015</v>
      </c>
      <c r="M14" s="85">
        <v>-2185304</v>
      </c>
      <c r="N14" s="32">
        <f t="shared" si="4"/>
        <v>0.994844872117778</v>
      </c>
      <c r="O14" s="31">
        <f t="shared" si="5"/>
        <v>-1.6305740528548889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5221015</v>
      </c>
      <c r="M15" s="85">
        <v>-2185304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5221015</v>
      </c>
      <c r="M16" s="85">
        <v>-2185304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69285473</v>
      </c>
      <c r="D17" s="64">
        <v>75457936</v>
      </c>
      <c r="E17" s="65">
        <f t="shared" si="0"/>
        <v>6172463</v>
      </c>
      <c r="F17" s="63">
        <v>73268734</v>
      </c>
      <c r="G17" s="64">
        <v>74974126</v>
      </c>
      <c r="H17" s="65">
        <f t="shared" si="1"/>
        <v>1705392</v>
      </c>
      <c r="I17" s="65">
        <v>78544467</v>
      </c>
      <c r="J17" s="42">
        <f t="shared" si="2"/>
        <v>8.9087405089953</v>
      </c>
      <c r="K17" s="31">
        <f t="shared" si="3"/>
        <v>2.3275849150061747</v>
      </c>
      <c r="L17" s="88">
        <v>5221015</v>
      </c>
      <c r="M17" s="85">
        <v>-2185304</v>
      </c>
      <c r="N17" s="32">
        <f t="shared" si="4"/>
        <v>118.22342973540584</v>
      </c>
      <c r="O17" s="31">
        <f t="shared" si="5"/>
        <v>-78.03911950007871</v>
      </c>
      <c r="P17" s="6"/>
      <c r="Q17" s="33"/>
    </row>
    <row r="18" spans="1:17" ht="16.5">
      <c r="A18" s="3"/>
      <c r="B18" s="34" t="s">
        <v>24</v>
      </c>
      <c r="C18" s="66">
        <v>112995415</v>
      </c>
      <c r="D18" s="67">
        <v>118216430</v>
      </c>
      <c r="E18" s="68">
        <f t="shared" si="0"/>
        <v>5221015</v>
      </c>
      <c r="F18" s="66">
        <v>120057661</v>
      </c>
      <c r="G18" s="67">
        <v>117872357</v>
      </c>
      <c r="H18" s="68">
        <f t="shared" si="1"/>
        <v>-2185304</v>
      </c>
      <c r="I18" s="68">
        <v>124845572</v>
      </c>
      <c r="J18" s="43">
        <f t="shared" si="2"/>
        <v>4.620554736667855</v>
      </c>
      <c r="K18" s="36">
        <f t="shared" si="3"/>
        <v>-1.8202120396131987</v>
      </c>
      <c r="L18" s="89">
        <v>5221015</v>
      </c>
      <c r="M18" s="87">
        <v>-2185304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-100417</v>
      </c>
      <c r="D19" s="73">
        <v>21797908</v>
      </c>
      <c r="E19" s="74">
        <f t="shared" si="0"/>
        <v>21898325</v>
      </c>
      <c r="F19" s="75">
        <v>49987</v>
      </c>
      <c r="G19" s="76">
        <v>9865832</v>
      </c>
      <c r="H19" s="77">
        <f t="shared" si="1"/>
        <v>9815845</v>
      </c>
      <c r="I19" s="77">
        <v>10406200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41431609</v>
      </c>
      <c r="M22" s="85">
        <v>-6344661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29931609</v>
      </c>
      <c r="E23" s="65">
        <f t="shared" si="0"/>
        <v>29931609</v>
      </c>
      <c r="F23" s="63">
        <v>0</v>
      </c>
      <c r="G23" s="64">
        <v>17020339</v>
      </c>
      <c r="H23" s="65">
        <f t="shared" si="1"/>
        <v>17020339</v>
      </c>
      <c r="I23" s="65">
        <v>17866356</v>
      </c>
      <c r="J23" s="30">
        <f t="shared" si="2"/>
        <v>0</v>
      </c>
      <c r="K23" s="31">
        <f t="shared" si="3"/>
        <v>0</v>
      </c>
      <c r="L23" s="84">
        <v>41431609</v>
      </c>
      <c r="M23" s="85">
        <v>-6344661</v>
      </c>
      <c r="N23" s="32">
        <f t="shared" si="4"/>
        <v>72.2434144423404</v>
      </c>
      <c r="O23" s="31">
        <f t="shared" si="5"/>
        <v>-268.2623862803702</v>
      </c>
      <c r="P23" s="6"/>
      <c r="Q23" s="33"/>
    </row>
    <row r="24" spans="1:17" ht="12.75">
      <c r="A24" s="7"/>
      <c r="B24" s="29" t="s">
        <v>29</v>
      </c>
      <c r="C24" s="63">
        <v>22320000</v>
      </c>
      <c r="D24" s="64">
        <v>33820000</v>
      </c>
      <c r="E24" s="65">
        <f t="shared" si="0"/>
        <v>11500000</v>
      </c>
      <c r="F24" s="63">
        <v>23365000</v>
      </c>
      <c r="G24" s="64">
        <v>0</v>
      </c>
      <c r="H24" s="65">
        <f t="shared" si="1"/>
        <v>-23365000</v>
      </c>
      <c r="I24" s="65">
        <v>0</v>
      </c>
      <c r="J24" s="30">
        <f t="shared" si="2"/>
        <v>51.52329749103942</v>
      </c>
      <c r="K24" s="31">
        <f t="shared" si="3"/>
        <v>-100</v>
      </c>
      <c r="L24" s="84">
        <v>41431609</v>
      </c>
      <c r="M24" s="85">
        <v>-6344661</v>
      </c>
      <c r="N24" s="32">
        <f t="shared" si="4"/>
        <v>27.756585557659612</v>
      </c>
      <c r="O24" s="31">
        <f t="shared" si="5"/>
        <v>368.2623862803702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41431609</v>
      </c>
      <c r="M25" s="85">
        <v>-6344661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22320000</v>
      </c>
      <c r="D26" s="67">
        <v>63751609</v>
      </c>
      <c r="E26" s="68">
        <f t="shared" si="0"/>
        <v>41431609</v>
      </c>
      <c r="F26" s="66">
        <v>23365000</v>
      </c>
      <c r="G26" s="67">
        <v>17020339</v>
      </c>
      <c r="H26" s="68">
        <f t="shared" si="1"/>
        <v>-6344661</v>
      </c>
      <c r="I26" s="68">
        <v>17866356</v>
      </c>
      <c r="J26" s="43">
        <f t="shared" si="2"/>
        <v>185.6254883512545</v>
      </c>
      <c r="K26" s="36">
        <f t="shared" si="3"/>
        <v>-27.154551679863044</v>
      </c>
      <c r="L26" s="89">
        <v>41431609</v>
      </c>
      <c r="M26" s="87">
        <v>-6344661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302858074</v>
      </c>
      <c r="M28" s="85">
        <v>268260907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302858074</v>
      </c>
      <c r="M29" s="85">
        <v>268260907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302858074</v>
      </c>
      <c r="M30" s="85">
        <v>268260907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22320000</v>
      </c>
      <c r="D31" s="64">
        <v>153659595</v>
      </c>
      <c r="E31" s="65">
        <f t="shared" si="0"/>
        <v>131339595</v>
      </c>
      <c r="F31" s="63">
        <v>23365000</v>
      </c>
      <c r="G31" s="64">
        <v>136090074</v>
      </c>
      <c r="H31" s="65">
        <f t="shared" si="1"/>
        <v>112725074</v>
      </c>
      <c r="I31" s="65">
        <v>142894579</v>
      </c>
      <c r="J31" s="30">
        <f t="shared" si="2"/>
        <v>588.4390456989247</v>
      </c>
      <c r="K31" s="31">
        <f t="shared" si="3"/>
        <v>482.45270276053924</v>
      </c>
      <c r="L31" s="84">
        <v>302858074</v>
      </c>
      <c r="M31" s="85">
        <v>268260907</v>
      </c>
      <c r="N31" s="32">
        <f t="shared" si="4"/>
        <v>43.3667140734706</v>
      </c>
      <c r="O31" s="31">
        <f t="shared" si="5"/>
        <v>42.020686226935034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171518479</v>
      </c>
      <c r="E32" s="65">
        <f t="shared" si="0"/>
        <v>171518479</v>
      </c>
      <c r="F32" s="63">
        <v>0</v>
      </c>
      <c r="G32" s="64">
        <v>155535833</v>
      </c>
      <c r="H32" s="65">
        <f t="shared" si="1"/>
        <v>155535833</v>
      </c>
      <c r="I32" s="65">
        <v>163307677</v>
      </c>
      <c r="J32" s="30">
        <f t="shared" si="2"/>
        <v>0</v>
      </c>
      <c r="K32" s="31">
        <f t="shared" si="3"/>
        <v>0</v>
      </c>
      <c r="L32" s="84">
        <v>302858074</v>
      </c>
      <c r="M32" s="85">
        <v>268260907</v>
      </c>
      <c r="N32" s="32">
        <f t="shared" si="4"/>
        <v>56.633285926529396</v>
      </c>
      <c r="O32" s="31">
        <f t="shared" si="5"/>
        <v>57.979313773064966</v>
      </c>
      <c r="P32" s="6"/>
      <c r="Q32" s="33"/>
    </row>
    <row r="33" spans="1:17" ht="17.25" thickBot="1">
      <c r="A33" s="7"/>
      <c r="B33" s="57" t="s">
        <v>37</v>
      </c>
      <c r="C33" s="81">
        <v>22320000</v>
      </c>
      <c r="D33" s="82">
        <v>325178074</v>
      </c>
      <c r="E33" s="83">
        <f t="shared" si="0"/>
        <v>302858074</v>
      </c>
      <c r="F33" s="81">
        <v>23365000</v>
      </c>
      <c r="G33" s="82">
        <v>291625907</v>
      </c>
      <c r="H33" s="83">
        <f t="shared" si="1"/>
        <v>268260907</v>
      </c>
      <c r="I33" s="83">
        <v>306202256</v>
      </c>
      <c r="J33" s="58">
        <f t="shared" si="2"/>
        <v>1356.891012544803</v>
      </c>
      <c r="K33" s="59">
        <f t="shared" si="3"/>
        <v>1148.1314230686926</v>
      </c>
      <c r="L33" s="96">
        <v>302858074</v>
      </c>
      <c r="M33" s="97">
        <v>268260907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26249000</v>
      </c>
      <c r="D8" s="64">
        <v>25904496</v>
      </c>
      <c r="E8" s="65">
        <f>($D8-$C8)</f>
        <v>-344504</v>
      </c>
      <c r="F8" s="63">
        <v>27693000</v>
      </c>
      <c r="G8" s="64">
        <v>24983628</v>
      </c>
      <c r="H8" s="65">
        <f>($G8-$F8)</f>
        <v>-2709372</v>
      </c>
      <c r="I8" s="65">
        <v>26281752</v>
      </c>
      <c r="J8" s="30">
        <f>IF($C8=0,0,($E8/$C8)*100)</f>
        <v>-1.3124461884262257</v>
      </c>
      <c r="K8" s="31">
        <f>IF($F8=0,0,($H8/$F8)*100)</f>
        <v>-9.783598743364749</v>
      </c>
      <c r="L8" s="84">
        <v>8380110</v>
      </c>
      <c r="M8" s="85">
        <v>-11075009</v>
      </c>
      <c r="N8" s="32">
        <f>IF($L8=0,0,($E8/$L8)*100)</f>
        <v>-4.110972290339864</v>
      </c>
      <c r="O8" s="31">
        <f>IF($M8=0,0,($H8/$M8)*100)</f>
        <v>24.46383565015613</v>
      </c>
      <c r="P8" s="6"/>
      <c r="Q8" s="33"/>
    </row>
    <row r="9" spans="1:17" ht="12.75">
      <c r="A9" s="3"/>
      <c r="B9" s="29" t="s">
        <v>16</v>
      </c>
      <c r="C9" s="63">
        <v>40520563</v>
      </c>
      <c r="D9" s="64">
        <v>43281636</v>
      </c>
      <c r="E9" s="65">
        <f>($D9-$C9)</f>
        <v>2761073</v>
      </c>
      <c r="F9" s="63">
        <v>42748789</v>
      </c>
      <c r="G9" s="64">
        <v>40622232</v>
      </c>
      <c r="H9" s="65">
        <f>($G9-$F9)</f>
        <v>-2126557</v>
      </c>
      <c r="I9" s="65">
        <v>42734616</v>
      </c>
      <c r="J9" s="30">
        <f>IF($C9=0,0,($E9/$C9)*100)</f>
        <v>6.8140045339449005</v>
      </c>
      <c r="K9" s="31">
        <f>IF($F9=0,0,($H9/$F9)*100)</f>
        <v>-4.9745432554826285</v>
      </c>
      <c r="L9" s="84">
        <v>8380110</v>
      </c>
      <c r="M9" s="85">
        <v>-11075009</v>
      </c>
      <c r="N9" s="32">
        <f>IF($L9=0,0,($E9/$L9)*100)</f>
        <v>32.947932664368366</v>
      </c>
      <c r="O9" s="31">
        <f>IF($M9=0,0,($H9/$M9)*100)</f>
        <v>19.20140200337535</v>
      </c>
      <c r="P9" s="6"/>
      <c r="Q9" s="33"/>
    </row>
    <row r="10" spans="1:17" ht="12.75">
      <c r="A10" s="3"/>
      <c r="B10" s="29" t="s">
        <v>17</v>
      </c>
      <c r="C10" s="63">
        <v>109456815</v>
      </c>
      <c r="D10" s="64">
        <v>115420356</v>
      </c>
      <c r="E10" s="65">
        <f aca="true" t="shared" si="0" ref="E10:E33">($D10-$C10)</f>
        <v>5963541</v>
      </c>
      <c r="F10" s="63">
        <v>118152484</v>
      </c>
      <c r="G10" s="64">
        <v>111913404</v>
      </c>
      <c r="H10" s="65">
        <f aca="true" t="shared" si="1" ref="H10:H33">($G10-$F10)</f>
        <v>-6239080</v>
      </c>
      <c r="I10" s="65">
        <v>117598260</v>
      </c>
      <c r="J10" s="30">
        <f aca="true" t="shared" si="2" ref="J10:J33">IF($C10=0,0,($E10/$C10)*100)</f>
        <v>5.44830488626953</v>
      </c>
      <c r="K10" s="31">
        <f aca="true" t="shared" si="3" ref="K10:K33">IF($F10=0,0,($H10/$F10)*100)</f>
        <v>-5.280532231552576</v>
      </c>
      <c r="L10" s="84">
        <v>8380110</v>
      </c>
      <c r="M10" s="85">
        <v>-11075009</v>
      </c>
      <c r="N10" s="32">
        <f aca="true" t="shared" si="4" ref="N10:N33">IF($L10=0,0,($E10/$L10)*100)</f>
        <v>71.16303962597149</v>
      </c>
      <c r="O10" s="31">
        <f aca="true" t="shared" si="5" ref="O10:O33">IF($M10=0,0,($H10/$M10)*100)</f>
        <v>56.33476234646852</v>
      </c>
      <c r="P10" s="6"/>
      <c r="Q10" s="33"/>
    </row>
    <row r="11" spans="1:17" ht="16.5">
      <c r="A11" s="7"/>
      <c r="B11" s="34" t="s">
        <v>18</v>
      </c>
      <c r="C11" s="66">
        <v>176226378</v>
      </c>
      <c r="D11" s="67">
        <v>184606488</v>
      </c>
      <c r="E11" s="68">
        <f t="shared" si="0"/>
        <v>8380110</v>
      </c>
      <c r="F11" s="66">
        <v>188594273</v>
      </c>
      <c r="G11" s="67">
        <v>177519264</v>
      </c>
      <c r="H11" s="68">
        <f t="shared" si="1"/>
        <v>-11075009</v>
      </c>
      <c r="I11" s="68">
        <v>186614628</v>
      </c>
      <c r="J11" s="35">
        <f t="shared" si="2"/>
        <v>4.755309673333921</v>
      </c>
      <c r="K11" s="36">
        <f t="shared" si="3"/>
        <v>-5.8723994232847145</v>
      </c>
      <c r="L11" s="86">
        <v>8380110</v>
      </c>
      <c r="M11" s="87">
        <v>-11075009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66044101</v>
      </c>
      <c r="D13" s="64">
        <v>67114344</v>
      </c>
      <c r="E13" s="65">
        <f t="shared" si="0"/>
        <v>1070243</v>
      </c>
      <c r="F13" s="63">
        <v>69256593</v>
      </c>
      <c r="G13" s="64">
        <v>67228200</v>
      </c>
      <c r="H13" s="65">
        <f t="shared" si="1"/>
        <v>-2028393</v>
      </c>
      <c r="I13" s="65">
        <v>71931984</v>
      </c>
      <c r="J13" s="30">
        <f t="shared" si="2"/>
        <v>1.6204974915170696</v>
      </c>
      <c r="K13" s="31">
        <f t="shared" si="3"/>
        <v>-2.9288085251320406</v>
      </c>
      <c r="L13" s="84">
        <v>4902558</v>
      </c>
      <c r="M13" s="85">
        <v>-7498569</v>
      </c>
      <c r="N13" s="32">
        <f t="shared" si="4"/>
        <v>21.830297571186307</v>
      </c>
      <c r="O13" s="31">
        <f t="shared" si="5"/>
        <v>27.050401216552117</v>
      </c>
      <c r="P13" s="6"/>
      <c r="Q13" s="33"/>
    </row>
    <row r="14" spans="1:17" ht="12.75">
      <c r="A14" s="3"/>
      <c r="B14" s="29" t="s">
        <v>21</v>
      </c>
      <c r="C14" s="63">
        <v>206408</v>
      </c>
      <c r="D14" s="64">
        <v>206016</v>
      </c>
      <c r="E14" s="65">
        <f t="shared" si="0"/>
        <v>-392</v>
      </c>
      <c r="F14" s="63">
        <v>217760</v>
      </c>
      <c r="G14" s="64">
        <v>198684</v>
      </c>
      <c r="H14" s="65">
        <f t="shared" si="1"/>
        <v>-19076</v>
      </c>
      <c r="I14" s="65">
        <v>209016</v>
      </c>
      <c r="J14" s="30">
        <f t="shared" si="2"/>
        <v>-0.18991511956900894</v>
      </c>
      <c r="K14" s="31">
        <f t="shared" si="3"/>
        <v>-8.760102865540045</v>
      </c>
      <c r="L14" s="84">
        <v>4902558</v>
      </c>
      <c r="M14" s="85">
        <v>-7498569</v>
      </c>
      <c r="N14" s="32">
        <f t="shared" si="4"/>
        <v>-0.007995825852544733</v>
      </c>
      <c r="O14" s="31">
        <f t="shared" si="5"/>
        <v>0.2543952052718325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4902558</v>
      </c>
      <c r="M15" s="85">
        <v>-7498569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34741875</v>
      </c>
      <c r="D16" s="64">
        <v>37270056</v>
      </c>
      <c r="E16" s="65">
        <f t="shared" si="0"/>
        <v>2528181</v>
      </c>
      <c r="F16" s="63">
        <v>36652678</v>
      </c>
      <c r="G16" s="64">
        <v>34777380</v>
      </c>
      <c r="H16" s="65">
        <f t="shared" si="1"/>
        <v>-1875298</v>
      </c>
      <c r="I16" s="65">
        <v>36585804</v>
      </c>
      <c r="J16" s="30">
        <f t="shared" si="2"/>
        <v>7.277042473959739</v>
      </c>
      <c r="K16" s="31">
        <f t="shared" si="3"/>
        <v>-5.116401044420274</v>
      </c>
      <c r="L16" s="84">
        <v>4902558</v>
      </c>
      <c r="M16" s="85">
        <v>-7498569</v>
      </c>
      <c r="N16" s="32">
        <f t="shared" si="4"/>
        <v>51.56860969314386</v>
      </c>
      <c r="O16" s="31">
        <f t="shared" si="5"/>
        <v>25.00874500187969</v>
      </c>
      <c r="P16" s="6"/>
      <c r="Q16" s="33"/>
    </row>
    <row r="17" spans="1:17" ht="12.75">
      <c r="A17" s="3"/>
      <c r="B17" s="29" t="s">
        <v>23</v>
      </c>
      <c r="C17" s="63">
        <v>84157398</v>
      </c>
      <c r="D17" s="64">
        <v>85461924</v>
      </c>
      <c r="E17" s="65">
        <f t="shared" si="0"/>
        <v>1304526</v>
      </c>
      <c r="F17" s="63">
        <v>84499266</v>
      </c>
      <c r="G17" s="64">
        <v>80923464</v>
      </c>
      <c r="H17" s="65">
        <f t="shared" si="1"/>
        <v>-3575802</v>
      </c>
      <c r="I17" s="65">
        <v>85318644</v>
      </c>
      <c r="J17" s="42">
        <f t="shared" si="2"/>
        <v>1.5501025827818489</v>
      </c>
      <c r="K17" s="31">
        <f t="shared" si="3"/>
        <v>-4.23175510187272</v>
      </c>
      <c r="L17" s="88">
        <v>4902558</v>
      </c>
      <c r="M17" s="85">
        <v>-7498569</v>
      </c>
      <c r="N17" s="32">
        <f t="shared" si="4"/>
        <v>26.60908856152237</v>
      </c>
      <c r="O17" s="31">
        <f t="shared" si="5"/>
        <v>47.68645857629636</v>
      </c>
      <c r="P17" s="6"/>
      <c r="Q17" s="33"/>
    </row>
    <row r="18" spans="1:17" ht="16.5">
      <c r="A18" s="3"/>
      <c r="B18" s="34" t="s">
        <v>24</v>
      </c>
      <c r="C18" s="66">
        <v>185149782</v>
      </c>
      <c r="D18" s="67">
        <v>190052340</v>
      </c>
      <c r="E18" s="68">
        <f t="shared" si="0"/>
        <v>4902558</v>
      </c>
      <c r="F18" s="66">
        <v>190626297</v>
      </c>
      <c r="G18" s="67">
        <v>183127728</v>
      </c>
      <c r="H18" s="68">
        <f t="shared" si="1"/>
        <v>-7498569</v>
      </c>
      <c r="I18" s="68">
        <v>194045448</v>
      </c>
      <c r="J18" s="43">
        <f t="shared" si="2"/>
        <v>2.647887535724995</v>
      </c>
      <c r="K18" s="36">
        <f t="shared" si="3"/>
        <v>-3.933648776695274</v>
      </c>
      <c r="L18" s="89">
        <v>4902558</v>
      </c>
      <c r="M18" s="87">
        <v>-7498569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-8923404</v>
      </c>
      <c r="D19" s="73">
        <v>-5445852</v>
      </c>
      <c r="E19" s="74">
        <f t="shared" si="0"/>
        <v>3477552</v>
      </c>
      <c r="F19" s="75">
        <v>-2032024</v>
      </c>
      <c r="G19" s="76">
        <v>-5608464</v>
      </c>
      <c r="H19" s="77">
        <f t="shared" si="1"/>
        <v>-3576440</v>
      </c>
      <c r="I19" s="77">
        <v>-7430820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26631643</v>
      </c>
      <c r="M22" s="85">
        <v>44443966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49757489</v>
      </c>
      <c r="D23" s="64">
        <v>75222132</v>
      </c>
      <c r="E23" s="65">
        <f t="shared" si="0"/>
        <v>25464643</v>
      </c>
      <c r="F23" s="63">
        <v>17671448</v>
      </c>
      <c r="G23" s="64">
        <v>60893064</v>
      </c>
      <c r="H23" s="65">
        <f t="shared" si="1"/>
        <v>43221616</v>
      </c>
      <c r="I23" s="65">
        <v>64059552</v>
      </c>
      <c r="J23" s="30">
        <f t="shared" si="2"/>
        <v>51.17750817369422</v>
      </c>
      <c r="K23" s="31">
        <f t="shared" si="3"/>
        <v>244.584461895822</v>
      </c>
      <c r="L23" s="84">
        <v>26631643</v>
      </c>
      <c r="M23" s="85">
        <v>44443966</v>
      </c>
      <c r="N23" s="32">
        <f t="shared" si="4"/>
        <v>95.6179947290522</v>
      </c>
      <c r="O23" s="31">
        <f t="shared" si="5"/>
        <v>97.24968289283635</v>
      </c>
      <c r="P23" s="6"/>
      <c r="Q23" s="33"/>
    </row>
    <row r="24" spans="1:17" ht="12.75">
      <c r="A24" s="7"/>
      <c r="B24" s="29" t="s">
        <v>29</v>
      </c>
      <c r="C24" s="63">
        <v>22173000</v>
      </c>
      <c r="D24" s="64">
        <v>23340000</v>
      </c>
      <c r="E24" s="65">
        <f t="shared" si="0"/>
        <v>1167000</v>
      </c>
      <c r="F24" s="63">
        <v>23224650</v>
      </c>
      <c r="G24" s="64">
        <v>24447000</v>
      </c>
      <c r="H24" s="65">
        <f t="shared" si="1"/>
        <v>1222350</v>
      </c>
      <c r="I24" s="65">
        <v>26039004</v>
      </c>
      <c r="J24" s="30">
        <f t="shared" si="2"/>
        <v>5.263157894736842</v>
      </c>
      <c r="K24" s="31">
        <f t="shared" si="3"/>
        <v>5.263157894736842</v>
      </c>
      <c r="L24" s="84">
        <v>26631643</v>
      </c>
      <c r="M24" s="85">
        <v>44443966</v>
      </c>
      <c r="N24" s="32">
        <f t="shared" si="4"/>
        <v>4.382005270947797</v>
      </c>
      <c r="O24" s="31">
        <f t="shared" si="5"/>
        <v>2.7503171071636587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26631643</v>
      </c>
      <c r="M25" s="85">
        <v>44443966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71930489</v>
      </c>
      <c r="D26" s="67">
        <v>98562132</v>
      </c>
      <c r="E26" s="68">
        <f t="shared" si="0"/>
        <v>26631643</v>
      </c>
      <c r="F26" s="66">
        <v>40896098</v>
      </c>
      <c r="G26" s="67">
        <v>85340064</v>
      </c>
      <c r="H26" s="68">
        <f t="shared" si="1"/>
        <v>44443966</v>
      </c>
      <c r="I26" s="68">
        <v>90098556</v>
      </c>
      <c r="J26" s="43">
        <f t="shared" si="2"/>
        <v>37.02413728898743</v>
      </c>
      <c r="K26" s="36">
        <f t="shared" si="3"/>
        <v>108.67532154290123</v>
      </c>
      <c r="L26" s="89">
        <v>26631643</v>
      </c>
      <c r="M26" s="87">
        <v>44443966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300000</v>
      </c>
      <c r="D28" s="64">
        <v>0</v>
      </c>
      <c r="E28" s="65">
        <f t="shared" si="0"/>
        <v>-300000</v>
      </c>
      <c r="F28" s="63">
        <v>42200</v>
      </c>
      <c r="G28" s="64">
        <v>0</v>
      </c>
      <c r="H28" s="65">
        <f t="shared" si="1"/>
        <v>-42200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26631643</v>
      </c>
      <c r="M28" s="85">
        <v>44443966</v>
      </c>
      <c r="N28" s="32">
        <f t="shared" si="4"/>
        <v>-1.1264795040996907</v>
      </c>
      <c r="O28" s="31">
        <f t="shared" si="5"/>
        <v>-0.09495102214775342</v>
      </c>
      <c r="P28" s="6"/>
      <c r="Q28" s="33"/>
    </row>
    <row r="29" spans="1:17" ht="12.75">
      <c r="A29" s="7"/>
      <c r="B29" s="29" t="s">
        <v>33</v>
      </c>
      <c r="C29" s="63">
        <v>3158000</v>
      </c>
      <c r="D29" s="64">
        <v>0</v>
      </c>
      <c r="E29" s="65">
        <f t="shared" si="0"/>
        <v>-3158000</v>
      </c>
      <c r="F29" s="63">
        <v>694296</v>
      </c>
      <c r="G29" s="64">
        <v>0</v>
      </c>
      <c r="H29" s="65">
        <f t="shared" si="1"/>
        <v>-694296</v>
      </c>
      <c r="I29" s="65">
        <v>0</v>
      </c>
      <c r="J29" s="30">
        <f t="shared" si="2"/>
        <v>-100</v>
      </c>
      <c r="K29" s="31">
        <f t="shared" si="3"/>
        <v>-100</v>
      </c>
      <c r="L29" s="84">
        <v>26631643</v>
      </c>
      <c r="M29" s="85">
        <v>44443966</v>
      </c>
      <c r="N29" s="32">
        <f t="shared" si="4"/>
        <v>-11.85807424648941</v>
      </c>
      <c r="O29" s="31">
        <f t="shared" si="5"/>
        <v>-1.5621828168980239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26631643</v>
      </c>
      <c r="M30" s="85">
        <v>44443966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29839489</v>
      </c>
      <c r="D31" s="64">
        <v>37339992</v>
      </c>
      <c r="E31" s="65">
        <f t="shared" si="0"/>
        <v>7500503</v>
      </c>
      <c r="F31" s="63">
        <v>24446890</v>
      </c>
      <c r="G31" s="64">
        <v>29269104</v>
      </c>
      <c r="H31" s="65">
        <f t="shared" si="1"/>
        <v>4822214</v>
      </c>
      <c r="I31" s="65">
        <v>31111860</v>
      </c>
      <c r="J31" s="30">
        <f t="shared" si="2"/>
        <v>25.136164362600177</v>
      </c>
      <c r="K31" s="31">
        <f t="shared" si="3"/>
        <v>19.725265667739333</v>
      </c>
      <c r="L31" s="84">
        <v>26631643</v>
      </c>
      <c r="M31" s="85">
        <v>44443966</v>
      </c>
      <c r="N31" s="32">
        <f t="shared" si="4"/>
        <v>28.163876333127476</v>
      </c>
      <c r="O31" s="31">
        <f t="shared" si="5"/>
        <v>10.850098301308215</v>
      </c>
      <c r="P31" s="6"/>
      <c r="Q31" s="33"/>
    </row>
    <row r="32" spans="1:17" ht="12.75">
      <c r="A32" s="7"/>
      <c r="B32" s="29" t="s">
        <v>36</v>
      </c>
      <c r="C32" s="63">
        <v>38633000</v>
      </c>
      <c r="D32" s="64">
        <v>61222140</v>
      </c>
      <c r="E32" s="65">
        <f t="shared" si="0"/>
        <v>22589140</v>
      </c>
      <c r="F32" s="63">
        <v>15712712</v>
      </c>
      <c r="G32" s="64">
        <v>56070960</v>
      </c>
      <c r="H32" s="65">
        <f t="shared" si="1"/>
        <v>40358248</v>
      </c>
      <c r="I32" s="65">
        <v>58986696</v>
      </c>
      <c r="J32" s="30">
        <f t="shared" si="2"/>
        <v>58.471099836926975</v>
      </c>
      <c r="K32" s="31">
        <f t="shared" si="3"/>
        <v>256.85093699929075</v>
      </c>
      <c r="L32" s="84">
        <v>26631643</v>
      </c>
      <c r="M32" s="85">
        <v>44443966</v>
      </c>
      <c r="N32" s="32">
        <f t="shared" si="4"/>
        <v>84.82067741746164</v>
      </c>
      <c r="O32" s="31">
        <f t="shared" si="5"/>
        <v>90.80703553773756</v>
      </c>
      <c r="P32" s="6"/>
      <c r="Q32" s="33"/>
    </row>
    <row r="33" spans="1:17" ht="17.25" thickBot="1">
      <c r="A33" s="7"/>
      <c r="B33" s="57" t="s">
        <v>37</v>
      </c>
      <c r="C33" s="81">
        <v>71930489</v>
      </c>
      <c r="D33" s="82">
        <v>98562132</v>
      </c>
      <c r="E33" s="83">
        <f t="shared" si="0"/>
        <v>26631643</v>
      </c>
      <c r="F33" s="81">
        <v>40896098</v>
      </c>
      <c r="G33" s="82">
        <v>85340064</v>
      </c>
      <c r="H33" s="83">
        <f t="shared" si="1"/>
        <v>44443966</v>
      </c>
      <c r="I33" s="83">
        <v>90098556</v>
      </c>
      <c r="J33" s="58">
        <f t="shared" si="2"/>
        <v>37.02413728898743</v>
      </c>
      <c r="K33" s="59">
        <f t="shared" si="3"/>
        <v>108.67532154290123</v>
      </c>
      <c r="L33" s="96">
        <v>26631643</v>
      </c>
      <c r="M33" s="97">
        <v>44443966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117543067</v>
      </c>
      <c r="M8" s="85">
        <v>65151855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159326286</v>
      </c>
      <c r="D9" s="64">
        <v>178842552</v>
      </c>
      <c r="E9" s="65">
        <f>($D9-$C9)</f>
        <v>19516266</v>
      </c>
      <c r="F9" s="63">
        <v>174462283</v>
      </c>
      <c r="G9" s="64">
        <v>196011444</v>
      </c>
      <c r="H9" s="65">
        <f>($G9-$F9)</f>
        <v>21549161</v>
      </c>
      <c r="I9" s="65">
        <v>214828512</v>
      </c>
      <c r="J9" s="30">
        <f>IF($C9=0,0,($E9/$C9)*100)</f>
        <v>12.249244296073028</v>
      </c>
      <c r="K9" s="31">
        <f>IF($F9=0,0,($H9/$F9)*100)</f>
        <v>12.351759147849739</v>
      </c>
      <c r="L9" s="84">
        <v>117543067</v>
      </c>
      <c r="M9" s="85">
        <v>65151855</v>
      </c>
      <c r="N9" s="32">
        <f>IF($L9=0,0,($E9/$L9)*100)</f>
        <v>16.603502442215497</v>
      </c>
      <c r="O9" s="31">
        <f>IF($M9=0,0,($H9/$M9)*100)</f>
        <v>33.075283888693576</v>
      </c>
      <c r="P9" s="6"/>
      <c r="Q9" s="33"/>
    </row>
    <row r="10" spans="1:17" ht="12.75">
      <c r="A10" s="3"/>
      <c r="B10" s="29" t="s">
        <v>17</v>
      </c>
      <c r="C10" s="63">
        <v>613754687</v>
      </c>
      <c r="D10" s="64">
        <v>711781488</v>
      </c>
      <c r="E10" s="65">
        <f aca="true" t="shared" si="0" ref="E10:E33">($D10-$C10)</f>
        <v>98026801</v>
      </c>
      <c r="F10" s="63">
        <v>690819698</v>
      </c>
      <c r="G10" s="64">
        <v>734422392</v>
      </c>
      <c r="H10" s="65">
        <f aca="true" t="shared" si="1" ref="H10:H33">($G10-$F10)</f>
        <v>43602694</v>
      </c>
      <c r="I10" s="65">
        <v>798402288</v>
      </c>
      <c r="J10" s="30">
        <f aca="true" t="shared" si="2" ref="J10:J33">IF($C10=0,0,($E10/$C10)*100)</f>
        <v>15.971658233544373</v>
      </c>
      <c r="K10" s="31">
        <f aca="true" t="shared" si="3" ref="K10:K33">IF($F10=0,0,($H10/$F10)*100)</f>
        <v>6.311732877078441</v>
      </c>
      <c r="L10" s="84">
        <v>117543067</v>
      </c>
      <c r="M10" s="85">
        <v>65151855</v>
      </c>
      <c r="N10" s="32">
        <f aca="true" t="shared" si="4" ref="N10:N33">IF($L10=0,0,($E10/$L10)*100)</f>
        <v>83.3964975577845</v>
      </c>
      <c r="O10" s="31">
        <f aca="true" t="shared" si="5" ref="O10:O33">IF($M10=0,0,($H10/$M10)*100)</f>
        <v>66.92471611130642</v>
      </c>
      <c r="P10" s="6"/>
      <c r="Q10" s="33"/>
    </row>
    <row r="11" spans="1:17" ht="16.5">
      <c r="A11" s="7"/>
      <c r="B11" s="34" t="s">
        <v>18</v>
      </c>
      <c r="C11" s="66">
        <v>773080973</v>
      </c>
      <c r="D11" s="67">
        <v>890624040</v>
      </c>
      <c r="E11" s="68">
        <f t="shared" si="0"/>
        <v>117543067</v>
      </c>
      <c r="F11" s="66">
        <v>865281981</v>
      </c>
      <c r="G11" s="67">
        <v>930433836</v>
      </c>
      <c r="H11" s="68">
        <f t="shared" si="1"/>
        <v>65151855</v>
      </c>
      <c r="I11" s="68">
        <v>1013230800</v>
      </c>
      <c r="J11" s="35">
        <f t="shared" si="2"/>
        <v>15.2044961789533</v>
      </c>
      <c r="K11" s="36">
        <f t="shared" si="3"/>
        <v>7.529551802835936</v>
      </c>
      <c r="L11" s="86">
        <v>117543067</v>
      </c>
      <c r="M11" s="87">
        <v>65151855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256146011</v>
      </c>
      <c r="D13" s="64">
        <v>264463440</v>
      </c>
      <c r="E13" s="65">
        <f t="shared" si="0"/>
        <v>8317429</v>
      </c>
      <c r="F13" s="63">
        <v>276179339</v>
      </c>
      <c r="G13" s="64">
        <v>282613776</v>
      </c>
      <c r="H13" s="65">
        <f t="shared" si="1"/>
        <v>6434437</v>
      </c>
      <c r="I13" s="65">
        <v>302037984</v>
      </c>
      <c r="J13" s="30">
        <f t="shared" si="2"/>
        <v>3.2471436769710227</v>
      </c>
      <c r="K13" s="31">
        <f t="shared" si="3"/>
        <v>2.3298038960112075</v>
      </c>
      <c r="L13" s="84">
        <v>129884564</v>
      </c>
      <c r="M13" s="85">
        <v>92767750</v>
      </c>
      <c r="N13" s="32">
        <f t="shared" si="4"/>
        <v>6.403708603895379</v>
      </c>
      <c r="O13" s="31">
        <f t="shared" si="5"/>
        <v>6.936070994499705</v>
      </c>
      <c r="P13" s="6"/>
      <c r="Q13" s="33"/>
    </row>
    <row r="14" spans="1:17" ht="12.75">
      <c r="A14" s="3"/>
      <c r="B14" s="29" t="s">
        <v>21</v>
      </c>
      <c r="C14" s="63">
        <v>23898943</v>
      </c>
      <c r="D14" s="64">
        <v>29421384</v>
      </c>
      <c r="E14" s="65">
        <f t="shared" si="0"/>
        <v>5522441</v>
      </c>
      <c r="F14" s="63">
        <v>26169343</v>
      </c>
      <c r="G14" s="64">
        <v>32245836</v>
      </c>
      <c r="H14" s="65">
        <f t="shared" si="1"/>
        <v>6076493</v>
      </c>
      <c r="I14" s="65">
        <v>35341428</v>
      </c>
      <c r="J14" s="30">
        <f t="shared" si="2"/>
        <v>23.107469648343862</v>
      </c>
      <c r="K14" s="31">
        <f t="shared" si="3"/>
        <v>23.21989130563958</v>
      </c>
      <c r="L14" s="84">
        <v>129884564</v>
      </c>
      <c r="M14" s="85">
        <v>92767750</v>
      </c>
      <c r="N14" s="32">
        <f t="shared" si="4"/>
        <v>4.251807012263598</v>
      </c>
      <c r="O14" s="31">
        <f t="shared" si="5"/>
        <v>6.550221386203718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129884564</v>
      </c>
      <c r="M15" s="85">
        <v>92767750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114477325</v>
      </c>
      <c r="D16" s="64">
        <v>132056832</v>
      </c>
      <c r="E16" s="65">
        <f t="shared" si="0"/>
        <v>17579507</v>
      </c>
      <c r="F16" s="63">
        <v>127642217</v>
      </c>
      <c r="G16" s="64">
        <v>144734292</v>
      </c>
      <c r="H16" s="65">
        <f t="shared" si="1"/>
        <v>17092075</v>
      </c>
      <c r="I16" s="65">
        <v>158628792</v>
      </c>
      <c r="J16" s="30">
        <f t="shared" si="2"/>
        <v>15.356322310990409</v>
      </c>
      <c r="K16" s="31">
        <f t="shared" si="3"/>
        <v>13.39061276254705</v>
      </c>
      <c r="L16" s="84">
        <v>129884564</v>
      </c>
      <c r="M16" s="85">
        <v>92767750</v>
      </c>
      <c r="N16" s="32">
        <f t="shared" si="4"/>
        <v>13.534716103755024</v>
      </c>
      <c r="O16" s="31">
        <f t="shared" si="5"/>
        <v>18.42458720837791</v>
      </c>
      <c r="P16" s="6"/>
      <c r="Q16" s="33"/>
    </row>
    <row r="17" spans="1:17" ht="12.75">
      <c r="A17" s="3"/>
      <c r="B17" s="29" t="s">
        <v>23</v>
      </c>
      <c r="C17" s="63">
        <v>362957517</v>
      </c>
      <c r="D17" s="64">
        <v>461422704</v>
      </c>
      <c r="E17" s="65">
        <f t="shared" si="0"/>
        <v>98465187</v>
      </c>
      <c r="F17" s="63">
        <v>395664075</v>
      </c>
      <c r="G17" s="64">
        <v>458828820</v>
      </c>
      <c r="H17" s="65">
        <f t="shared" si="1"/>
        <v>63164745</v>
      </c>
      <c r="I17" s="65">
        <v>504531120</v>
      </c>
      <c r="J17" s="42">
        <f t="shared" si="2"/>
        <v>27.128570807365314</v>
      </c>
      <c r="K17" s="31">
        <f t="shared" si="3"/>
        <v>15.96423557028775</v>
      </c>
      <c r="L17" s="88">
        <v>129884564</v>
      </c>
      <c r="M17" s="85">
        <v>92767750</v>
      </c>
      <c r="N17" s="32">
        <f t="shared" si="4"/>
        <v>75.809768280086</v>
      </c>
      <c r="O17" s="31">
        <f t="shared" si="5"/>
        <v>68.08912041091867</v>
      </c>
      <c r="P17" s="6"/>
      <c r="Q17" s="33"/>
    </row>
    <row r="18" spans="1:17" ht="16.5">
      <c r="A18" s="3"/>
      <c r="B18" s="34" t="s">
        <v>24</v>
      </c>
      <c r="C18" s="66">
        <v>757479796</v>
      </c>
      <c r="D18" s="67">
        <v>887364360</v>
      </c>
      <c r="E18" s="68">
        <f t="shared" si="0"/>
        <v>129884564</v>
      </c>
      <c r="F18" s="66">
        <v>825654974</v>
      </c>
      <c r="G18" s="67">
        <v>918422724</v>
      </c>
      <c r="H18" s="68">
        <f t="shared" si="1"/>
        <v>92767750</v>
      </c>
      <c r="I18" s="68">
        <v>1000539324</v>
      </c>
      <c r="J18" s="43">
        <f t="shared" si="2"/>
        <v>17.146934437839448</v>
      </c>
      <c r="K18" s="36">
        <f t="shared" si="3"/>
        <v>11.235655682006465</v>
      </c>
      <c r="L18" s="89">
        <v>129884564</v>
      </c>
      <c r="M18" s="87">
        <v>92767750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15601177</v>
      </c>
      <c r="D19" s="73">
        <v>3259680</v>
      </c>
      <c r="E19" s="74">
        <f t="shared" si="0"/>
        <v>-12341497</v>
      </c>
      <c r="F19" s="75">
        <v>39627007</v>
      </c>
      <c r="G19" s="76">
        <v>12011112</v>
      </c>
      <c r="H19" s="77">
        <f t="shared" si="1"/>
        <v>-27615895</v>
      </c>
      <c r="I19" s="77">
        <v>12691476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63148524</v>
      </c>
      <c r="E22" s="65">
        <f t="shared" si="0"/>
        <v>63148524</v>
      </c>
      <c r="F22" s="63">
        <v>0</v>
      </c>
      <c r="G22" s="64">
        <v>2000004</v>
      </c>
      <c r="H22" s="65">
        <f t="shared" si="1"/>
        <v>2000004</v>
      </c>
      <c r="I22" s="65">
        <v>2000004</v>
      </c>
      <c r="J22" s="30">
        <f t="shared" si="2"/>
        <v>0</v>
      </c>
      <c r="K22" s="31">
        <f t="shared" si="3"/>
        <v>0</v>
      </c>
      <c r="L22" s="84">
        <v>23080287</v>
      </c>
      <c r="M22" s="85">
        <v>-125806989</v>
      </c>
      <c r="N22" s="32">
        <f t="shared" si="4"/>
        <v>273.6037207856211</v>
      </c>
      <c r="O22" s="31">
        <f t="shared" si="5"/>
        <v>-1.589739978595307</v>
      </c>
      <c r="P22" s="6"/>
      <c r="Q22" s="33"/>
    </row>
    <row r="23" spans="1:17" ht="12.75">
      <c r="A23" s="7"/>
      <c r="B23" s="29" t="s">
        <v>28</v>
      </c>
      <c r="C23" s="63">
        <v>74920348</v>
      </c>
      <c r="D23" s="64">
        <v>22542516</v>
      </c>
      <c r="E23" s="65">
        <f t="shared" si="0"/>
        <v>-52377832</v>
      </c>
      <c r="F23" s="63">
        <v>209334326</v>
      </c>
      <c r="G23" s="64">
        <v>5652528</v>
      </c>
      <c r="H23" s="65">
        <f t="shared" si="1"/>
        <v>-203681798</v>
      </c>
      <c r="I23" s="65">
        <v>5903748</v>
      </c>
      <c r="J23" s="30">
        <f t="shared" si="2"/>
        <v>-69.91135705883266</v>
      </c>
      <c r="K23" s="31">
        <f t="shared" si="3"/>
        <v>-97.29976057533918</v>
      </c>
      <c r="L23" s="84">
        <v>23080287</v>
      </c>
      <c r="M23" s="85">
        <v>-125806989</v>
      </c>
      <c r="N23" s="32">
        <f t="shared" si="4"/>
        <v>-226.93752465036505</v>
      </c>
      <c r="O23" s="31">
        <f t="shared" si="5"/>
        <v>161.90022479593722</v>
      </c>
      <c r="P23" s="6"/>
      <c r="Q23" s="33"/>
    </row>
    <row r="24" spans="1:17" ht="12.75">
      <c r="A24" s="7"/>
      <c r="B24" s="29" t="s">
        <v>29</v>
      </c>
      <c r="C24" s="63">
        <v>249947825</v>
      </c>
      <c r="D24" s="64">
        <v>262257420</v>
      </c>
      <c r="E24" s="65">
        <f t="shared" si="0"/>
        <v>12309595</v>
      </c>
      <c r="F24" s="63">
        <v>171010435</v>
      </c>
      <c r="G24" s="64">
        <v>246885240</v>
      </c>
      <c r="H24" s="65">
        <f t="shared" si="1"/>
        <v>75874805</v>
      </c>
      <c r="I24" s="65">
        <v>298006116</v>
      </c>
      <c r="J24" s="30">
        <f t="shared" si="2"/>
        <v>4.924865819496529</v>
      </c>
      <c r="K24" s="31">
        <f t="shared" si="3"/>
        <v>44.36852347635979</v>
      </c>
      <c r="L24" s="84">
        <v>23080287</v>
      </c>
      <c r="M24" s="85">
        <v>-125806989</v>
      </c>
      <c r="N24" s="32">
        <f t="shared" si="4"/>
        <v>53.33380386474397</v>
      </c>
      <c r="O24" s="31">
        <f t="shared" si="5"/>
        <v>-60.3104848173419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23080287</v>
      </c>
      <c r="M25" s="85">
        <v>-125806989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324868173</v>
      </c>
      <c r="D26" s="67">
        <v>347948460</v>
      </c>
      <c r="E26" s="68">
        <f t="shared" si="0"/>
        <v>23080287</v>
      </c>
      <c r="F26" s="66">
        <v>380344761</v>
      </c>
      <c r="G26" s="67">
        <v>254537772</v>
      </c>
      <c r="H26" s="68">
        <f t="shared" si="1"/>
        <v>-125806989</v>
      </c>
      <c r="I26" s="68">
        <v>305909868</v>
      </c>
      <c r="J26" s="43">
        <f t="shared" si="2"/>
        <v>7.104508510902975</v>
      </c>
      <c r="K26" s="36">
        <f t="shared" si="3"/>
        <v>-33.07709265384097</v>
      </c>
      <c r="L26" s="89">
        <v>23080287</v>
      </c>
      <c r="M26" s="87">
        <v>-125806989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319925434</v>
      </c>
      <c r="D28" s="64">
        <v>179458212</v>
      </c>
      <c r="E28" s="65">
        <f t="shared" si="0"/>
        <v>-140467222</v>
      </c>
      <c r="F28" s="63">
        <v>375559982</v>
      </c>
      <c r="G28" s="64">
        <v>188449224</v>
      </c>
      <c r="H28" s="65">
        <f t="shared" si="1"/>
        <v>-187110758</v>
      </c>
      <c r="I28" s="65">
        <v>223908144</v>
      </c>
      <c r="J28" s="30">
        <f t="shared" si="2"/>
        <v>-43.906237851661395</v>
      </c>
      <c r="K28" s="31">
        <f t="shared" si="3"/>
        <v>-49.82180396419339</v>
      </c>
      <c r="L28" s="84">
        <v>23080287</v>
      </c>
      <c r="M28" s="85">
        <v>-125806990</v>
      </c>
      <c r="N28" s="32">
        <f t="shared" si="4"/>
        <v>-608.6025793353436</v>
      </c>
      <c r="O28" s="31">
        <f t="shared" si="5"/>
        <v>148.72842756988305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23080287</v>
      </c>
      <c r="M29" s="85">
        <v>-125806990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23080287</v>
      </c>
      <c r="M30" s="85">
        <v>-125806990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23080287</v>
      </c>
      <c r="M31" s="85">
        <v>-125806990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4942739</v>
      </c>
      <c r="D32" s="64">
        <v>168490248</v>
      </c>
      <c r="E32" s="65">
        <f t="shared" si="0"/>
        <v>163547509</v>
      </c>
      <c r="F32" s="63">
        <v>4784780</v>
      </c>
      <c r="G32" s="64">
        <v>66088548</v>
      </c>
      <c r="H32" s="65">
        <f t="shared" si="1"/>
        <v>61303768</v>
      </c>
      <c r="I32" s="65">
        <v>82001724</v>
      </c>
      <c r="J32" s="30">
        <f t="shared" si="2"/>
        <v>3308.8437200507656</v>
      </c>
      <c r="K32" s="31">
        <f t="shared" si="3"/>
        <v>1281.2243823122485</v>
      </c>
      <c r="L32" s="84">
        <v>23080287</v>
      </c>
      <c r="M32" s="85">
        <v>-125806990</v>
      </c>
      <c r="N32" s="32">
        <f t="shared" si="4"/>
        <v>708.6025793353436</v>
      </c>
      <c r="O32" s="31">
        <f t="shared" si="5"/>
        <v>-48.728427569883046</v>
      </c>
      <c r="P32" s="6"/>
      <c r="Q32" s="33"/>
    </row>
    <row r="33" spans="1:17" ht="17.25" thickBot="1">
      <c r="A33" s="7"/>
      <c r="B33" s="57" t="s">
        <v>37</v>
      </c>
      <c r="C33" s="81">
        <v>324868173</v>
      </c>
      <c r="D33" s="82">
        <v>347948460</v>
      </c>
      <c r="E33" s="83">
        <f t="shared" si="0"/>
        <v>23080287</v>
      </c>
      <c r="F33" s="81">
        <v>380344762</v>
      </c>
      <c r="G33" s="82">
        <v>254537772</v>
      </c>
      <c r="H33" s="83">
        <f t="shared" si="1"/>
        <v>-125806990</v>
      </c>
      <c r="I33" s="83">
        <v>305909868</v>
      </c>
      <c r="J33" s="58">
        <f t="shared" si="2"/>
        <v>7.104508510902975</v>
      </c>
      <c r="K33" s="59">
        <f t="shared" si="3"/>
        <v>-33.077092829794246</v>
      </c>
      <c r="L33" s="96">
        <v>23080287</v>
      </c>
      <c r="M33" s="97">
        <v>-125806990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149210440</v>
      </c>
      <c r="D8" s="64">
        <v>131746423</v>
      </c>
      <c r="E8" s="65">
        <f>($D8-$C8)</f>
        <v>-17464017</v>
      </c>
      <c r="F8" s="63">
        <v>157417015</v>
      </c>
      <c r="G8" s="64">
        <v>138860730</v>
      </c>
      <c r="H8" s="65">
        <f>($G8-$F8)</f>
        <v>-18556285</v>
      </c>
      <c r="I8" s="65">
        <v>146359210</v>
      </c>
      <c r="J8" s="30">
        <f>IF($C8=0,0,($E8/$C8)*100)</f>
        <v>-11.704286241632959</v>
      </c>
      <c r="K8" s="31">
        <f>IF($F8=0,0,($H8/$F8)*100)</f>
        <v>-11.787979209236052</v>
      </c>
      <c r="L8" s="84">
        <v>-4682756</v>
      </c>
      <c r="M8" s="85">
        <v>-7538574</v>
      </c>
      <c r="N8" s="32">
        <f>IF($L8=0,0,($E8/$L8)*100)</f>
        <v>372.94313434225484</v>
      </c>
      <c r="O8" s="31">
        <f>IF($M8=0,0,($H8/$M8)*100)</f>
        <v>246.15112884744516</v>
      </c>
      <c r="P8" s="6"/>
      <c r="Q8" s="33"/>
    </row>
    <row r="9" spans="1:17" ht="12.75">
      <c r="A9" s="3"/>
      <c r="B9" s="29" t="s">
        <v>16</v>
      </c>
      <c r="C9" s="63">
        <v>159008809</v>
      </c>
      <c r="D9" s="64">
        <v>161419547</v>
      </c>
      <c r="E9" s="65">
        <f>($D9-$C9)</f>
        <v>2410738</v>
      </c>
      <c r="F9" s="63">
        <v>167754294</v>
      </c>
      <c r="G9" s="64">
        <v>170136202</v>
      </c>
      <c r="H9" s="65">
        <f>($G9-$F9)</f>
        <v>2381908</v>
      </c>
      <c r="I9" s="65">
        <v>179323556</v>
      </c>
      <c r="J9" s="30">
        <f>IF($C9=0,0,($E9/$C9)*100)</f>
        <v>1.5161034254397818</v>
      </c>
      <c r="K9" s="31">
        <f>IF($F9=0,0,($H9/$F9)*100)</f>
        <v>1.4198790047067291</v>
      </c>
      <c r="L9" s="84">
        <v>-4682756</v>
      </c>
      <c r="M9" s="85">
        <v>-7538574</v>
      </c>
      <c r="N9" s="32">
        <f>IF($L9=0,0,($E9/$L9)*100)</f>
        <v>-51.48117903217678</v>
      </c>
      <c r="O9" s="31">
        <f>IF($M9=0,0,($H9/$M9)*100)</f>
        <v>-31.596267410786176</v>
      </c>
      <c r="P9" s="6"/>
      <c r="Q9" s="33"/>
    </row>
    <row r="10" spans="1:17" ht="12.75">
      <c r="A10" s="3"/>
      <c r="B10" s="29" t="s">
        <v>17</v>
      </c>
      <c r="C10" s="63">
        <v>85639270</v>
      </c>
      <c r="D10" s="64">
        <v>96009793</v>
      </c>
      <c r="E10" s="65">
        <f aca="true" t="shared" si="0" ref="E10:E33">($D10-$C10)</f>
        <v>10370523</v>
      </c>
      <c r="F10" s="63">
        <v>91866038</v>
      </c>
      <c r="G10" s="64">
        <v>100501841</v>
      </c>
      <c r="H10" s="65">
        <f aca="true" t="shared" si="1" ref="H10:H33">($G10-$F10)</f>
        <v>8635803</v>
      </c>
      <c r="I10" s="65">
        <v>105928941</v>
      </c>
      <c r="J10" s="30">
        <f aca="true" t="shared" si="2" ref="J10:J33">IF($C10=0,0,($E10/$C10)*100)</f>
        <v>12.109541568955457</v>
      </c>
      <c r="K10" s="31">
        <f aca="true" t="shared" si="3" ref="K10:K33">IF($F10=0,0,($H10/$F10)*100)</f>
        <v>9.400430439810629</v>
      </c>
      <c r="L10" s="84">
        <v>-4682756</v>
      </c>
      <c r="M10" s="85">
        <v>-7538574</v>
      </c>
      <c r="N10" s="32">
        <f aca="true" t="shared" si="4" ref="N10:N33">IF($L10=0,0,($E10/$L10)*100)</f>
        <v>-221.46195531007805</v>
      </c>
      <c r="O10" s="31">
        <f aca="true" t="shared" si="5" ref="O10:O33">IF($M10=0,0,($H10/$M10)*100)</f>
        <v>-114.55486143665898</v>
      </c>
      <c r="P10" s="6"/>
      <c r="Q10" s="33"/>
    </row>
    <row r="11" spans="1:17" ht="16.5">
      <c r="A11" s="7"/>
      <c r="B11" s="34" t="s">
        <v>18</v>
      </c>
      <c r="C11" s="66">
        <v>393858519</v>
      </c>
      <c r="D11" s="67">
        <v>389175763</v>
      </c>
      <c r="E11" s="68">
        <f t="shared" si="0"/>
        <v>-4682756</v>
      </c>
      <c r="F11" s="66">
        <v>417037347</v>
      </c>
      <c r="G11" s="67">
        <v>409498773</v>
      </c>
      <c r="H11" s="68">
        <f t="shared" si="1"/>
        <v>-7538574</v>
      </c>
      <c r="I11" s="68">
        <v>431611707</v>
      </c>
      <c r="J11" s="35">
        <f t="shared" si="2"/>
        <v>-1.188943687669734</v>
      </c>
      <c r="K11" s="36">
        <f t="shared" si="3"/>
        <v>-1.807649615611045</v>
      </c>
      <c r="L11" s="86">
        <v>-4682756</v>
      </c>
      <c r="M11" s="87">
        <v>-7538574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146014542</v>
      </c>
      <c r="D13" s="64">
        <v>144230059</v>
      </c>
      <c r="E13" s="65">
        <f t="shared" si="0"/>
        <v>-1784483</v>
      </c>
      <c r="F13" s="63">
        <v>157063976</v>
      </c>
      <c r="G13" s="64">
        <v>152018458</v>
      </c>
      <c r="H13" s="65">
        <f t="shared" si="1"/>
        <v>-5045518</v>
      </c>
      <c r="I13" s="65">
        <v>160227460</v>
      </c>
      <c r="J13" s="30">
        <f t="shared" si="2"/>
        <v>-1.2221269029491597</v>
      </c>
      <c r="K13" s="31">
        <f t="shared" si="3"/>
        <v>-3.212396711515822</v>
      </c>
      <c r="L13" s="84">
        <v>2047997</v>
      </c>
      <c r="M13" s="85">
        <v>-1439776</v>
      </c>
      <c r="N13" s="32">
        <f t="shared" si="4"/>
        <v>-87.13308662073236</v>
      </c>
      <c r="O13" s="31">
        <f t="shared" si="5"/>
        <v>350.4377069766408</v>
      </c>
      <c r="P13" s="6"/>
      <c r="Q13" s="33"/>
    </row>
    <row r="14" spans="1:17" ht="12.75">
      <c r="A14" s="3"/>
      <c r="B14" s="29" t="s">
        <v>21</v>
      </c>
      <c r="C14" s="63">
        <v>9379261</v>
      </c>
      <c r="D14" s="64">
        <v>14400000</v>
      </c>
      <c r="E14" s="65">
        <f t="shared" si="0"/>
        <v>5020739</v>
      </c>
      <c r="F14" s="63">
        <v>9876361</v>
      </c>
      <c r="G14" s="64">
        <v>15177600</v>
      </c>
      <c r="H14" s="65">
        <f t="shared" si="1"/>
        <v>5301239</v>
      </c>
      <c r="I14" s="65">
        <v>15997190</v>
      </c>
      <c r="J14" s="30">
        <f t="shared" si="2"/>
        <v>53.53021949170622</v>
      </c>
      <c r="K14" s="31">
        <f t="shared" si="3"/>
        <v>53.67603513075312</v>
      </c>
      <c r="L14" s="84">
        <v>2047997</v>
      </c>
      <c r="M14" s="85">
        <v>-1439776</v>
      </c>
      <c r="N14" s="32">
        <f t="shared" si="4"/>
        <v>245.15363059613856</v>
      </c>
      <c r="O14" s="31">
        <f t="shared" si="5"/>
        <v>-368.1988726024048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2047997</v>
      </c>
      <c r="M15" s="85">
        <v>-1439776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107164703</v>
      </c>
      <c r="D16" s="64">
        <v>111357661</v>
      </c>
      <c r="E16" s="65">
        <f t="shared" si="0"/>
        <v>4192958</v>
      </c>
      <c r="F16" s="63">
        <v>113058761</v>
      </c>
      <c r="G16" s="64">
        <v>117370975</v>
      </c>
      <c r="H16" s="65">
        <f t="shared" si="1"/>
        <v>4312214</v>
      </c>
      <c r="I16" s="65">
        <v>123709007</v>
      </c>
      <c r="J16" s="30">
        <f t="shared" si="2"/>
        <v>3.9126297023377186</v>
      </c>
      <c r="K16" s="31">
        <f t="shared" si="3"/>
        <v>3.814135200013381</v>
      </c>
      <c r="L16" s="84">
        <v>2047997</v>
      </c>
      <c r="M16" s="85">
        <v>-1439776</v>
      </c>
      <c r="N16" s="32">
        <f t="shared" si="4"/>
        <v>204.7345772479159</v>
      </c>
      <c r="O16" s="31">
        <f t="shared" si="5"/>
        <v>-299.5058953615007</v>
      </c>
      <c r="P16" s="6"/>
      <c r="Q16" s="33"/>
    </row>
    <row r="17" spans="1:17" ht="12.75">
      <c r="A17" s="3"/>
      <c r="B17" s="29" t="s">
        <v>23</v>
      </c>
      <c r="C17" s="63">
        <v>166806922</v>
      </c>
      <c r="D17" s="64">
        <v>161425705</v>
      </c>
      <c r="E17" s="65">
        <f t="shared" si="0"/>
        <v>-5381217</v>
      </c>
      <c r="F17" s="63">
        <v>176150389</v>
      </c>
      <c r="G17" s="64">
        <v>170142678</v>
      </c>
      <c r="H17" s="65">
        <f t="shared" si="1"/>
        <v>-6007711</v>
      </c>
      <c r="I17" s="65">
        <v>179330386</v>
      </c>
      <c r="J17" s="42">
        <f t="shared" si="2"/>
        <v>-3.2260154048043646</v>
      </c>
      <c r="K17" s="31">
        <f t="shared" si="3"/>
        <v>-3.410557895503711</v>
      </c>
      <c r="L17" s="88">
        <v>2047997</v>
      </c>
      <c r="M17" s="85">
        <v>-1439776</v>
      </c>
      <c r="N17" s="32">
        <f t="shared" si="4"/>
        <v>-262.75512122332213</v>
      </c>
      <c r="O17" s="31">
        <f t="shared" si="5"/>
        <v>417.2670609872647</v>
      </c>
      <c r="P17" s="6"/>
      <c r="Q17" s="33"/>
    </row>
    <row r="18" spans="1:17" ht="16.5">
      <c r="A18" s="3"/>
      <c r="B18" s="34" t="s">
        <v>24</v>
      </c>
      <c r="C18" s="66">
        <v>429365428</v>
      </c>
      <c r="D18" s="67">
        <v>431413425</v>
      </c>
      <c r="E18" s="68">
        <f t="shared" si="0"/>
        <v>2047997</v>
      </c>
      <c r="F18" s="66">
        <v>456149487</v>
      </c>
      <c r="G18" s="67">
        <v>454709711</v>
      </c>
      <c r="H18" s="68">
        <f t="shared" si="1"/>
        <v>-1439776</v>
      </c>
      <c r="I18" s="68">
        <v>479264043</v>
      </c>
      <c r="J18" s="43">
        <f t="shared" si="2"/>
        <v>0.476982278135351</v>
      </c>
      <c r="K18" s="36">
        <f t="shared" si="3"/>
        <v>-0.3156368780482702</v>
      </c>
      <c r="L18" s="89">
        <v>2047997</v>
      </c>
      <c r="M18" s="87">
        <v>-1439776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-35506909</v>
      </c>
      <c r="D19" s="73">
        <v>-42237662</v>
      </c>
      <c r="E19" s="74">
        <f t="shared" si="0"/>
        <v>-6730753</v>
      </c>
      <c r="F19" s="75">
        <v>-39112140</v>
      </c>
      <c r="G19" s="76">
        <v>-45210938</v>
      </c>
      <c r="H19" s="77">
        <f t="shared" si="1"/>
        <v>-6098798</v>
      </c>
      <c r="I19" s="77">
        <v>-47652336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76362377</v>
      </c>
      <c r="M22" s="85">
        <v>70758377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46500380</v>
      </c>
      <c r="D23" s="64">
        <v>67524000</v>
      </c>
      <c r="E23" s="65">
        <f t="shared" si="0"/>
        <v>21023620</v>
      </c>
      <c r="F23" s="63">
        <v>30638000</v>
      </c>
      <c r="G23" s="64">
        <v>100770000</v>
      </c>
      <c r="H23" s="65">
        <f t="shared" si="1"/>
        <v>70132000</v>
      </c>
      <c r="I23" s="65">
        <v>71500000</v>
      </c>
      <c r="J23" s="30">
        <f t="shared" si="2"/>
        <v>45.21171654941315</v>
      </c>
      <c r="K23" s="31">
        <f t="shared" si="3"/>
        <v>228.9052810235655</v>
      </c>
      <c r="L23" s="84">
        <v>76362377</v>
      </c>
      <c r="M23" s="85">
        <v>70758377</v>
      </c>
      <c r="N23" s="32">
        <f t="shared" si="4"/>
        <v>27.53138499080509</v>
      </c>
      <c r="O23" s="31">
        <f t="shared" si="5"/>
        <v>99.11476629827165</v>
      </c>
      <c r="P23" s="6"/>
      <c r="Q23" s="33"/>
    </row>
    <row r="24" spans="1:17" ht="12.75">
      <c r="A24" s="7"/>
      <c r="B24" s="29" t="s">
        <v>29</v>
      </c>
      <c r="C24" s="63">
        <v>29317620</v>
      </c>
      <c r="D24" s="64">
        <v>84656377</v>
      </c>
      <c r="E24" s="65">
        <f t="shared" si="0"/>
        <v>55338757</v>
      </c>
      <c r="F24" s="63">
        <v>30062000</v>
      </c>
      <c r="G24" s="64">
        <v>30688377</v>
      </c>
      <c r="H24" s="65">
        <f t="shared" si="1"/>
        <v>626377</v>
      </c>
      <c r="I24" s="65">
        <v>26688377</v>
      </c>
      <c r="J24" s="30">
        <f t="shared" si="2"/>
        <v>188.75596654844423</v>
      </c>
      <c r="K24" s="31">
        <f t="shared" si="3"/>
        <v>2.0836171911383143</v>
      </c>
      <c r="L24" s="84">
        <v>76362377</v>
      </c>
      <c r="M24" s="85">
        <v>70758377</v>
      </c>
      <c r="N24" s="32">
        <f t="shared" si="4"/>
        <v>72.4686150091949</v>
      </c>
      <c r="O24" s="31">
        <f t="shared" si="5"/>
        <v>0.885233701728348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76362377</v>
      </c>
      <c r="M25" s="85">
        <v>70758377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75818000</v>
      </c>
      <c r="D26" s="67">
        <v>152180377</v>
      </c>
      <c r="E26" s="68">
        <f t="shared" si="0"/>
        <v>76362377</v>
      </c>
      <c r="F26" s="66">
        <v>60700000</v>
      </c>
      <c r="G26" s="67">
        <v>131458377</v>
      </c>
      <c r="H26" s="68">
        <f t="shared" si="1"/>
        <v>70758377</v>
      </c>
      <c r="I26" s="68">
        <v>98188377</v>
      </c>
      <c r="J26" s="43">
        <f t="shared" si="2"/>
        <v>100.7180049592445</v>
      </c>
      <c r="K26" s="36">
        <f t="shared" si="3"/>
        <v>116.57063756177924</v>
      </c>
      <c r="L26" s="89">
        <v>76362377</v>
      </c>
      <c r="M26" s="87">
        <v>70758377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49674000</v>
      </c>
      <c r="M28" s="85">
        <v>44070000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13800000</v>
      </c>
      <c r="D29" s="64">
        <v>20750000</v>
      </c>
      <c r="E29" s="65">
        <f t="shared" si="0"/>
        <v>6950000</v>
      </c>
      <c r="F29" s="63">
        <v>15200000</v>
      </c>
      <c r="G29" s="64">
        <v>25500000</v>
      </c>
      <c r="H29" s="65">
        <f t="shared" si="1"/>
        <v>10300000</v>
      </c>
      <c r="I29" s="65">
        <v>30000000</v>
      </c>
      <c r="J29" s="30">
        <f t="shared" si="2"/>
        <v>50.36231884057971</v>
      </c>
      <c r="K29" s="31">
        <f t="shared" si="3"/>
        <v>67.76315789473685</v>
      </c>
      <c r="L29" s="84">
        <v>49674000</v>
      </c>
      <c r="M29" s="85">
        <v>44070000</v>
      </c>
      <c r="N29" s="32">
        <f t="shared" si="4"/>
        <v>13.991222772476547</v>
      </c>
      <c r="O29" s="31">
        <f t="shared" si="5"/>
        <v>23.37190832766054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20000000</v>
      </c>
      <c r="E30" s="65">
        <f t="shared" si="0"/>
        <v>20000000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49674000</v>
      </c>
      <c r="M30" s="85">
        <v>44070000</v>
      </c>
      <c r="N30" s="32">
        <f t="shared" si="4"/>
        <v>40.262511575472075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42318000</v>
      </c>
      <c r="D31" s="64">
        <v>28173000</v>
      </c>
      <c r="E31" s="65">
        <f t="shared" si="0"/>
        <v>-14145000</v>
      </c>
      <c r="F31" s="63">
        <v>28500000</v>
      </c>
      <c r="G31" s="64">
        <v>61100000</v>
      </c>
      <c r="H31" s="65">
        <f t="shared" si="1"/>
        <v>32600000</v>
      </c>
      <c r="I31" s="65">
        <v>29500000</v>
      </c>
      <c r="J31" s="30">
        <f t="shared" si="2"/>
        <v>-33.425492698142634</v>
      </c>
      <c r="K31" s="31">
        <f t="shared" si="3"/>
        <v>114.3859649122807</v>
      </c>
      <c r="L31" s="84">
        <v>49674000</v>
      </c>
      <c r="M31" s="85">
        <v>44070000</v>
      </c>
      <c r="N31" s="32">
        <f t="shared" si="4"/>
        <v>-28.475661311752624</v>
      </c>
      <c r="O31" s="31">
        <f t="shared" si="5"/>
        <v>73.97322441570229</v>
      </c>
      <c r="P31" s="6"/>
      <c r="Q31" s="33"/>
    </row>
    <row r="32" spans="1:17" ht="12.75">
      <c r="A32" s="7"/>
      <c r="B32" s="29" t="s">
        <v>36</v>
      </c>
      <c r="C32" s="63">
        <v>19700000</v>
      </c>
      <c r="D32" s="64">
        <v>56569000</v>
      </c>
      <c r="E32" s="65">
        <f t="shared" si="0"/>
        <v>36869000</v>
      </c>
      <c r="F32" s="63">
        <v>17000000</v>
      </c>
      <c r="G32" s="64">
        <v>18170000</v>
      </c>
      <c r="H32" s="65">
        <f t="shared" si="1"/>
        <v>1170000</v>
      </c>
      <c r="I32" s="65">
        <v>12000000</v>
      </c>
      <c r="J32" s="30">
        <f t="shared" si="2"/>
        <v>187.1522842639594</v>
      </c>
      <c r="K32" s="31">
        <f t="shared" si="3"/>
        <v>6.88235294117647</v>
      </c>
      <c r="L32" s="84">
        <v>49674000</v>
      </c>
      <c r="M32" s="85">
        <v>44070000</v>
      </c>
      <c r="N32" s="32">
        <f t="shared" si="4"/>
        <v>74.221926963804</v>
      </c>
      <c r="O32" s="31">
        <f t="shared" si="5"/>
        <v>2.6548672566371683</v>
      </c>
      <c r="P32" s="6"/>
      <c r="Q32" s="33"/>
    </row>
    <row r="33" spans="1:17" ht="17.25" thickBot="1">
      <c r="A33" s="7"/>
      <c r="B33" s="57" t="s">
        <v>37</v>
      </c>
      <c r="C33" s="81">
        <v>75818000</v>
      </c>
      <c r="D33" s="82">
        <v>125492000</v>
      </c>
      <c r="E33" s="83">
        <f t="shared" si="0"/>
        <v>49674000</v>
      </c>
      <c r="F33" s="81">
        <v>60700000</v>
      </c>
      <c r="G33" s="82">
        <v>104770000</v>
      </c>
      <c r="H33" s="83">
        <f t="shared" si="1"/>
        <v>44070000</v>
      </c>
      <c r="I33" s="83">
        <v>71500000</v>
      </c>
      <c r="J33" s="58">
        <f t="shared" si="2"/>
        <v>65.51742330317339</v>
      </c>
      <c r="K33" s="59">
        <f t="shared" si="3"/>
        <v>72.60296540362438</v>
      </c>
      <c r="L33" s="96">
        <v>49674000</v>
      </c>
      <c r="M33" s="97">
        <v>44070000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37946052</v>
      </c>
      <c r="D8" s="64">
        <v>23023060</v>
      </c>
      <c r="E8" s="65">
        <f>($D8-$C8)</f>
        <v>-14922992</v>
      </c>
      <c r="F8" s="63">
        <v>40032026</v>
      </c>
      <c r="G8" s="64">
        <v>24266304</v>
      </c>
      <c r="H8" s="65">
        <f>($G8-$F8)</f>
        <v>-15765722</v>
      </c>
      <c r="I8" s="65">
        <v>25600952</v>
      </c>
      <c r="J8" s="30">
        <f>IF($C8=0,0,($E8/$C8)*100)</f>
        <v>-39.326863305832184</v>
      </c>
      <c r="K8" s="31">
        <f>IF($F8=0,0,($H8/$F8)*100)</f>
        <v>-39.382773182651306</v>
      </c>
      <c r="L8" s="84">
        <v>48637336</v>
      </c>
      <c r="M8" s="85">
        <v>51066238</v>
      </c>
      <c r="N8" s="32">
        <f>IF($L8=0,0,($E8/$L8)*100)</f>
        <v>-30.682173875641546</v>
      </c>
      <c r="O8" s="31">
        <f>IF($M8=0,0,($H8/$M8)*100)</f>
        <v>-30.873082916348764</v>
      </c>
      <c r="P8" s="6"/>
      <c r="Q8" s="33"/>
    </row>
    <row r="9" spans="1:17" ht="12.75">
      <c r="A9" s="3"/>
      <c r="B9" s="29" t="s">
        <v>16</v>
      </c>
      <c r="C9" s="63">
        <v>2194759</v>
      </c>
      <c r="D9" s="64">
        <v>2100000</v>
      </c>
      <c r="E9" s="65">
        <f>($D9-$C9)</f>
        <v>-94759</v>
      </c>
      <c r="F9" s="63">
        <v>2304497</v>
      </c>
      <c r="G9" s="64">
        <v>2213400</v>
      </c>
      <c r="H9" s="65">
        <f>($G9-$F9)</f>
        <v>-91097</v>
      </c>
      <c r="I9" s="65">
        <v>2335137</v>
      </c>
      <c r="J9" s="30">
        <f>IF($C9=0,0,($E9/$C9)*100)</f>
        <v>-4.317512765638505</v>
      </c>
      <c r="K9" s="31">
        <f>IF($F9=0,0,($H9/$F9)*100)</f>
        <v>-3.9530101362683485</v>
      </c>
      <c r="L9" s="84">
        <v>48637336</v>
      </c>
      <c r="M9" s="85">
        <v>51066238</v>
      </c>
      <c r="N9" s="32">
        <f>IF($L9=0,0,($E9/$L9)*100)</f>
        <v>-0.19482769368782862</v>
      </c>
      <c r="O9" s="31">
        <f>IF($M9=0,0,($H9/$M9)*100)</f>
        <v>-0.17838987865133124</v>
      </c>
      <c r="P9" s="6"/>
      <c r="Q9" s="33"/>
    </row>
    <row r="10" spans="1:17" ht="12.75">
      <c r="A10" s="3"/>
      <c r="B10" s="29" t="s">
        <v>17</v>
      </c>
      <c r="C10" s="63">
        <v>145853032</v>
      </c>
      <c r="D10" s="64">
        <v>209508119</v>
      </c>
      <c r="E10" s="65">
        <f aca="true" t="shared" si="0" ref="E10:E33">($D10-$C10)</f>
        <v>63655087</v>
      </c>
      <c r="F10" s="63">
        <v>153874433</v>
      </c>
      <c r="G10" s="64">
        <v>220797490</v>
      </c>
      <c r="H10" s="65">
        <f aca="true" t="shared" si="1" ref="H10:H33">($G10-$F10)</f>
        <v>66923057</v>
      </c>
      <c r="I10" s="65">
        <v>244092199</v>
      </c>
      <c r="J10" s="30">
        <f aca="true" t="shared" si="2" ref="J10:J33">IF($C10=0,0,($E10/$C10)*100)</f>
        <v>43.64330732596632</v>
      </c>
      <c r="K10" s="31">
        <f aca="true" t="shared" si="3" ref="K10:K33">IF($F10=0,0,($H10/$F10)*100)</f>
        <v>43.49199259112786</v>
      </c>
      <c r="L10" s="84">
        <v>48637336</v>
      </c>
      <c r="M10" s="85">
        <v>51066238</v>
      </c>
      <c r="N10" s="32">
        <f aca="true" t="shared" si="4" ref="N10:N33">IF($L10=0,0,($E10/$L10)*100)</f>
        <v>130.87700156932937</v>
      </c>
      <c r="O10" s="31">
        <f aca="true" t="shared" si="5" ref="O10:O33">IF($M10=0,0,($H10/$M10)*100)</f>
        <v>131.05147279500008</v>
      </c>
      <c r="P10" s="6"/>
      <c r="Q10" s="33"/>
    </row>
    <row r="11" spans="1:17" ht="16.5">
      <c r="A11" s="7"/>
      <c r="B11" s="34" t="s">
        <v>18</v>
      </c>
      <c r="C11" s="66">
        <v>185993843</v>
      </c>
      <c r="D11" s="67">
        <v>234631179</v>
      </c>
      <c r="E11" s="68">
        <f t="shared" si="0"/>
        <v>48637336</v>
      </c>
      <c r="F11" s="66">
        <v>196210956</v>
      </c>
      <c r="G11" s="67">
        <v>247277194</v>
      </c>
      <c r="H11" s="68">
        <f t="shared" si="1"/>
        <v>51066238</v>
      </c>
      <c r="I11" s="68">
        <v>272028288</v>
      </c>
      <c r="J11" s="35">
        <f t="shared" si="2"/>
        <v>26.14997099662057</v>
      </c>
      <c r="K11" s="36">
        <f t="shared" si="3"/>
        <v>26.026190912601233</v>
      </c>
      <c r="L11" s="86">
        <v>48637336</v>
      </c>
      <c r="M11" s="87">
        <v>51066238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72121000</v>
      </c>
      <c r="D13" s="64">
        <v>77459293</v>
      </c>
      <c r="E13" s="65">
        <f t="shared" si="0"/>
        <v>5338293</v>
      </c>
      <c r="F13" s="63">
        <v>76095000</v>
      </c>
      <c r="G13" s="64">
        <v>81639796</v>
      </c>
      <c r="H13" s="65">
        <f t="shared" si="1"/>
        <v>5544796</v>
      </c>
      <c r="I13" s="65">
        <v>86132404</v>
      </c>
      <c r="J13" s="30">
        <f t="shared" si="2"/>
        <v>7.401856602099249</v>
      </c>
      <c r="K13" s="31">
        <f t="shared" si="3"/>
        <v>7.286675865694198</v>
      </c>
      <c r="L13" s="84">
        <v>69227610</v>
      </c>
      <c r="M13" s="85">
        <v>72027509</v>
      </c>
      <c r="N13" s="32">
        <f t="shared" si="4"/>
        <v>7.71121955531904</v>
      </c>
      <c r="O13" s="31">
        <f t="shared" si="5"/>
        <v>7.698164322189735</v>
      </c>
      <c r="P13" s="6"/>
      <c r="Q13" s="33"/>
    </row>
    <row r="14" spans="1:17" ht="12.75">
      <c r="A14" s="3"/>
      <c r="B14" s="29" t="s">
        <v>21</v>
      </c>
      <c r="C14" s="63">
        <v>1663212</v>
      </c>
      <c r="D14" s="64">
        <v>1578000</v>
      </c>
      <c r="E14" s="65">
        <f t="shared" si="0"/>
        <v>-85212</v>
      </c>
      <c r="F14" s="63">
        <v>1754689</v>
      </c>
      <c r="G14" s="64">
        <v>1663212</v>
      </c>
      <c r="H14" s="65">
        <f t="shared" si="1"/>
        <v>-91477</v>
      </c>
      <c r="I14" s="65">
        <v>1754689</v>
      </c>
      <c r="J14" s="30">
        <f t="shared" si="2"/>
        <v>-5.1233396584440225</v>
      </c>
      <c r="K14" s="31">
        <f t="shared" si="3"/>
        <v>-5.213288508675896</v>
      </c>
      <c r="L14" s="84">
        <v>69227610</v>
      </c>
      <c r="M14" s="85">
        <v>72027509</v>
      </c>
      <c r="N14" s="32">
        <f t="shared" si="4"/>
        <v>-0.12308961698952196</v>
      </c>
      <c r="O14" s="31">
        <f t="shared" si="5"/>
        <v>-0.1270028649748251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69227610</v>
      </c>
      <c r="M15" s="85">
        <v>72027509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69227610</v>
      </c>
      <c r="M16" s="85">
        <v>72027509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101075530</v>
      </c>
      <c r="D17" s="64">
        <v>165050059</v>
      </c>
      <c r="E17" s="65">
        <f t="shared" si="0"/>
        <v>63974529</v>
      </c>
      <c r="F17" s="63">
        <v>106687010</v>
      </c>
      <c r="G17" s="64">
        <v>173261200</v>
      </c>
      <c r="H17" s="65">
        <f t="shared" si="1"/>
        <v>66574190</v>
      </c>
      <c r="I17" s="65">
        <v>193074220</v>
      </c>
      <c r="J17" s="42">
        <f t="shared" si="2"/>
        <v>63.29378535042062</v>
      </c>
      <c r="K17" s="31">
        <f t="shared" si="3"/>
        <v>62.40140200761086</v>
      </c>
      <c r="L17" s="88">
        <v>69227610</v>
      </c>
      <c r="M17" s="85">
        <v>72027509</v>
      </c>
      <c r="N17" s="32">
        <f t="shared" si="4"/>
        <v>92.41187006167047</v>
      </c>
      <c r="O17" s="31">
        <f t="shared" si="5"/>
        <v>92.42883854278509</v>
      </c>
      <c r="P17" s="6"/>
      <c r="Q17" s="33"/>
    </row>
    <row r="18" spans="1:17" ht="16.5">
      <c r="A18" s="3"/>
      <c r="B18" s="34" t="s">
        <v>24</v>
      </c>
      <c r="C18" s="66">
        <v>174859742</v>
      </c>
      <c r="D18" s="67">
        <v>244087352</v>
      </c>
      <c r="E18" s="68">
        <f t="shared" si="0"/>
        <v>69227610</v>
      </c>
      <c r="F18" s="66">
        <v>184536699</v>
      </c>
      <c r="G18" s="67">
        <v>256564208</v>
      </c>
      <c r="H18" s="68">
        <f t="shared" si="1"/>
        <v>72027509</v>
      </c>
      <c r="I18" s="68">
        <v>280961313</v>
      </c>
      <c r="J18" s="43">
        <f t="shared" si="2"/>
        <v>39.59036494517989</v>
      </c>
      <c r="K18" s="36">
        <f t="shared" si="3"/>
        <v>39.031536485867235</v>
      </c>
      <c r="L18" s="89">
        <v>69227610</v>
      </c>
      <c r="M18" s="87">
        <v>72027509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11134101</v>
      </c>
      <c r="D19" s="73">
        <v>-9456173</v>
      </c>
      <c r="E19" s="74">
        <f t="shared" si="0"/>
        <v>-20590274</v>
      </c>
      <c r="F19" s="75">
        <v>11674257</v>
      </c>
      <c r="G19" s="76">
        <v>-9287014</v>
      </c>
      <c r="H19" s="77">
        <f t="shared" si="1"/>
        <v>-20961271</v>
      </c>
      <c r="I19" s="77">
        <v>-8933025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34744584</v>
      </c>
      <c r="M22" s="85">
        <v>36536780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15684246</v>
      </c>
      <c r="D23" s="64">
        <v>44978829</v>
      </c>
      <c r="E23" s="65">
        <f t="shared" si="0"/>
        <v>29294583</v>
      </c>
      <c r="F23" s="63">
        <v>16578021</v>
      </c>
      <c r="G23" s="64">
        <v>47397686</v>
      </c>
      <c r="H23" s="65">
        <f t="shared" si="1"/>
        <v>30819665</v>
      </c>
      <c r="I23" s="65">
        <v>50015111</v>
      </c>
      <c r="J23" s="30">
        <f t="shared" si="2"/>
        <v>186.77712017523825</v>
      </c>
      <c r="K23" s="31">
        <f t="shared" si="3"/>
        <v>185.90677982613244</v>
      </c>
      <c r="L23" s="84">
        <v>34744584</v>
      </c>
      <c r="M23" s="85">
        <v>36536780</v>
      </c>
      <c r="N23" s="32">
        <f t="shared" si="4"/>
        <v>84.31409914132229</v>
      </c>
      <c r="O23" s="31">
        <f t="shared" si="5"/>
        <v>84.35243883013227</v>
      </c>
      <c r="P23" s="6"/>
      <c r="Q23" s="33"/>
    </row>
    <row r="24" spans="1:17" ht="12.75">
      <c r="A24" s="7"/>
      <c r="B24" s="29" t="s">
        <v>29</v>
      </c>
      <c r="C24" s="63">
        <v>27867000</v>
      </c>
      <c r="D24" s="64">
        <v>33317001</v>
      </c>
      <c r="E24" s="65">
        <f t="shared" si="0"/>
        <v>5450001</v>
      </c>
      <c r="F24" s="63">
        <v>29399000</v>
      </c>
      <c r="G24" s="64">
        <v>35116115</v>
      </c>
      <c r="H24" s="65">
        <f t="shared" si="1"/>
        <v>5717115</v>
      </c>
      <c r="I24" s="65">
        <v>37047505</v>
      </c>
      <c r="J24" s="30">
        <f t="shared" si="2"/>
        <v>19.557185918828722</v>
      </c>
      <c r="K24" s="31">
        <f t="shared" si="3"/>
        <v>19.446630837783598</v>
      </c>
      <c r="L24" s="84">
        <v>34744584</v>
      </c>
      <c r="M24" s="85">
        <v>36536780</v>
      </c>
      <c r="N24" s="32">
        <f t="shared" si="4"/>
        <v>15.685900858677716</v>
      </c>
      <c r="O24" s="31">
        <f t="shared" si="5"/>
        <v>15.647561169867732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34744584</v>
      </c>
      <c r="M25" s="85">
        <v>36536780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43551246</v>
      </c>
      <c r="D26" s="67">
        <v>78295830</v>
      </c>
      <c r="E26" s="68">
        <f t="shared" si="0"/>
        <v>34744584</v>
      </c>
      <c r="F26" s="66">
        <v>45977021</v>
      </c>
      <c r="G26" s="67">
        <v>82513801</v>
      </c>
      <c r="H26" s="68">
        <f t="shared" si="1"/>
        <v>36536780</v>
      </c>
      <c r="I26" s="68">
        <v>87062616</v>
      </c>
      <c r="J26" s="43">
        <f t="shared" si="2"/>
        <v>79.77862217765251</v>
      </c>
      <c r="K26" s="36">
        <f t="shared" si="3"/>
        <v>79.46748007009849</v>
      </c>
      <c r="L26" s="89">
        <v>34744584</v>
      </c>
      <c r="M26" s="87">
        <v>36536780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34744584</v>
      </c>
      <c r="M28" s="85">
        <v>36536780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34744584</v>
      </c>
      <c r="M29" s="85">
        <v>36536780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34744584</v>
      </c>
      <c r="M30" s="85">
        <v>36536780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20852064</v>
      </c>
      <c r="D31" s="64">
        <v>23088874</v>
      </c>
      <c r="E31" s="65">
        <f t="shared" si="0"/>
        <v>2236810</v>
      </c>
      <c r="F31" s="63">
        <v>22029797</v>
      </c>
      <c r="G31" s="64">
        <v>24335671</v>
      </c>
      <c r="H31" s="65">
        <f t="shared" si="1"/>
        <v>2305874</v>
      </c>
      <c r="I31" s="65">
        <v>25674136</v>
      </c>
      <c r="J31" s="30">
        <f t="shared" si="2"/>
        <v>10.727043615442577</v>
      </c>
      <c r="K31" s="31">
        <f t="shared" si="3"/>
        <v>10.467068761459764</v>
      </c>
      <c r="L31" s="84">
        <v>34744584</v>
      </c>
      <c r="M31" s="85">
        <v>36536780</v>
      </c>
      <c r="N31" s="32">
        <f t="shared" si="4"/>
        <v>6.437866690244443</v>
      </c>
      <c r="O31" s="31">
        <f t="shared" si="5"/>
        <v>6.3111034962577435</v>
      </c>
      <c r="P31" s="6"/>
      <c r="Q31" s="33"/>
    </row>
    <row r="32" spans="1:17" ht="12.75">
      <c r="A32" s="7"/>
      <c r="B32" s="29" t="s">
        <v>36</v>
      </c>
      <c r="C32" s="63">
        <v>22699182</v>
      </c>
      <c r="D32" s="64">
        <v>55206956</v>
      </c>
      <c r="E32" s="65">
        <f t="shared" si="0"/>
        <v>32507774</v>
      </c>
      <c r="F32" s="63">
        <v>23947224</v>
      </c>
      <c r="G32" s="64">
        <v>58178130</v>
      </c>
      <c r="H32" s="65">
        <f t="shared" si="1"/>
        <v>34230906</v>
      </c>
      <c r="I32" s="65">
        <v>61388480</v>
      </c>
      <c r="J32" s="30">
        <f t="shared" si="2"/>
        <v>143.21121351421385</v>
      </c>
      <c r="K32" s="31">
        <f t="shared" si="3"/>
        <v>142.94310689205562</v>
      </c>
      <c r="L32" s="84">
        <v>34744584</v>
      </c>
      <c r="M32" s="85">
        <v>36536780</v>
      </c>
      <c r="N32" s="32">
        <f t="shared" si="4"/>
        <v>93.56213330975555</v>
      </c>
      <c r="O32" s="31">
        <f t="shared" si="5"/>
        <v>93.68889650374226</v>
      </c>
      <c r="P32" s="6"/>
      <c r="Q32" s="33"/>
    </row>
    <row r="33" spans="1:17" ht="17.25" thickBot="1">
      <c r="A33" s="7"/>
      <c r="B33" s="57" t="s">
        <v>37</v>
      </c>
      <c r="C33" s="81">
        <v>43551246</v>
      </c>
      <c r="D33" s="82">
        <v>78295830</v>
      </c>
      <c r="E33" s="83">
        <f t="shared" si="0"/>
        <v>34744584</v>
      </c>
      <c r="F33" s="81">
        <v>45977021</v>
      </c>
      <c r="G33" s="82">
        <v>82513801</v>
      </c>
      <c r="H33" s="83">
        <f t="shared" si="1"/>
        <v>36536780</v>
      </c>
      <c r="I33" s="83">
        <v>87062616</v>
      </c>
      <c r="J33" s="58">
        <f t="shared" si="2"/>
        <v>79.77862217765251</v>
      </c>
      <c r="K33" s="59">
        <f t="shared" si="3"/>
        <v>79.46748007009849</v>
      </c>
      <c r="L33" s="96">
        <v>34744584</v>
      </c>
      <c r="M33" s="97">
        <v>36536780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10326589</v>
      </c>
      <c r="D8" s="64">
        <v>9977601</v>
      </c>
      <c r="E8" s="65">
        <f>($D8-$C8)</f>
        <v>-348988</v>
      </c>
      <c r="F8" s="63">
        <v>10894551</v>
      </c>
      <c r="G8" s="64">
        <v>10516392</v>
      </c>
      <c r="H8" s="65">
        <f>($G8-$F8)</f>
        <v>-378159</v>
      </c>
      <c r="I8" s="65">
        <v>11084277</v>
      </c>
      <c r="J8" s="30">
        <f>IF($C8=0,0,($E8/$C8)*100)</f>
        <v>-3.379508954989881</v>
      </c>
      <c r="K8" s="31">
        <f>IF($F8=0,0,($H8/$F8)*100)</f>
        <v>-3.471083847328816</v>
      </c>
      <c r="L8" s="84">
        <v>3197294</v>
      </c>
      <c r="M8" s="85">
        <v>-1500943</v>
      </c>
      <c r="N8" s="32">
        <f>IF($L8=0,0,($E8/$L8)*100)</f>
        <v>-10.915105085738128</v>
      </c>
      <c r="O8" s="31">
        <f>IF($M8=0,0,($H8/$M8)*100)</f>
        <v>25.194760893651523</v>
      </c>
      <c r="P8" s="6"/>
      <c r="Q8" s="33"/>
    </row>
    <row r="9" spans="1:17" ht="12.75">
      <c r="A9" s="3"/>
      <c r="B9" s="29" t="s">
        <v>16</v>
      </c>
      <c r="C9" s="63">
        <v>3072754</v>
      </c>
      <c r="D9" s="64">
        <v>3208854</v>
      </c>
      <c r="E9" s="65">
        <f>($D9-$C9)</f>
        <v>136100</v>
      </c>
      <c r="F9" s="63">
        <v>3241756</v>
      </c>
      <c r="G9" s="64">
        <v>3382133</v>
      </c>
      <c r="H9" s="65">
        <f>($G9-$F9)</f>
        <v>140377</v>
      </c>
      <c r="I9" s="65">
        <v>3564767</v>
      </c>
      <c r="J9" s="30">
        <f>IF($C9=0,0,($E9/$C9)*100)</f>
        <v>4.429251414203676</v>
      </c>
      <c r="K9" s="31">
        <f>IF($F9=0,0,($H9/$F9)*100)</f>
        <v>4.330276553818363</v>
      </c>
      <c r="L9" s="84">
        <v>3197294</v>
      </c>
      <c r="M9" s="85">
        <v>-1500943</v>
      </c>
      <c r="N9" s="32">
        <f>IF($L9=0,0,($E9/$L9)*100)</f>
        <v>4.256724592733731</v>
      </c>
      <c r="O9" s="31">
        <f>IF($M9=0,0,($H9/$M9)*100)</f>
        <v>-9.352587006968285</v>
      </c>
      <c r="P9" s="6"/>
      <c r="Q9" s="33"/>
    </row>
    <row r="10" spans="1:17" ht="12.75">
      <c r="A10" s="3"/>
      <c r="B10" s="29" t="s">
        <v>17</v>
      </c>
      <c r="C10" s="63">
        <v>203814311</v>
      </c>
      <c r="D10" s="64">
        <v>207224493</v>
      </c>
      <c r="E10" s="65">
        <f aca="true" t="shared" si="0" ref="E10:E33">($D10-$C10)</f>
        <v>3410182</v>
      </c>
      <c r="F10" s="63">
        <v>219784896</v>
      </c>
      <c r="G10" s="64">
        <v>218521735</v>
      </c>
      <c r="H10" s="65">
        <f aca="true" t="shared" si="1" ref="H10:H33">($G10-$F10)</f>
        <v>-1263161</v>
      </c>
      <c r="I10" s="65">
        <v>233551089</v>
      </c>
      <c r="J10" s="30">
        <f aca="true" t="shared" si="2" ref="J10:J33">IF($C10=0,0,($E10/$C10)*100)</f>
        <v>1.6731808395927603</v>
      </c>
      <c r="K10" s="31">
        <f aca="true" t="shared" si="3" ref="K10:K33">IF($F10=0,0,($H10/$F10)*100)</f>
        <v>-0.5747260266692757</v>
      </c>
      <c r="L10" s="84">
        <v>3197294</v>
      </c>
      <c r="M10" s="85">
        <v>-1500943</v>
      </c>
      <c r="N10" s="32">
        <f aca="true" t="shared" si="4" ref="N10:N33">IF($L10=0,0,($E10/$L10)*100)</f>
        <v>106.6583804930044</v>
      </c>
      <c r="O10" s="31">
        <f aca="true" t="shared" si="5" ref="O10:O33">IF($M10=0,0,($H10/$M10)*100)</f>
        <v>84.15782611331676</v>
      </c>
      <c r="P10" s="6"/>
      <c r="Q10" s="33"/>
    </row>
    <row r="11" spans="1:17" ht="16.5">
      <c r="A11" s="7"/>
      <c r="B11" s="34" t="s">
        <v>18</v>
      </c>
      <c r="C11" s="66">
        <v>217213654</v>
      </c>
      <c r="D11" s="67">
        <v>220410948</v>
      </c>
      <c r="E11" s="68">
        <f t="shared" si="0"/>
        <v>3197294</v>
      </c>
      <c r="F11" s="66">
        <v>233921203</v>
      </c>
      <c r="G11" s="67">
        <v>232420260</v>
      </c>
      <c r="H11" s="68">
        <f t="shared" si="1"/>
        <v>-1500943</v>
      </c>
      <c r="I11" s="68">
        <v>248200133</v>
      </c>
      <c r="J11" s="35">
        <f t="shared" si="2"/>
        <v>1.4719581118045186</v>
      </c>
      <c r="K11" s="36">
        <f t="shared" si="3"/>
        <v>-0.6416446994760027</v>
      </c>
      <c r="L11" s="86">
        <v>3197294</v>
      </c>
      <c r="M11" s="87">
        <v>-1500943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95873247</v>
      </c>
      <c r="D13" s="64">
        <v>108979347</v>
      </c>
      <c r="E13" s="65">
        <f t="shared" si="0"/>
        <v>13106100</v>
      </c>
      <c r="F13" s="63">
        <v>101146275</v>
      </c>
      <c r="G13" s="64">
        <v>116226478</v>
      </c>
      <c r="H13" s="65">
        <f t="shared" si="1"/>
        <v>15080203</v>
      </c>
      <c r="I13" s="65">
        <v>123955527</v>
      </c>
      <c r="J13" s="30">
        <f t="shared" si="2"/>
        <v>13.670236911867603</v>
      </c>
      <c r="K13" s="31">
        <f t="shared" si="3"/>
        <v>14.90930140531621</v>
      </c>
      <c r="L13" s="84">
        <v>15605899</v>
      </c>
      <c r="M13" s="85">
        <v>17711299</v>
      </c>
      <c r="N13" s="32">
        <f t="shared" si="4"/>
        <v>83.98170461054502</v>
      </c>
      <c r="O13" s="31">
        <f t="shared" si="5"/>
        <v>85.14453400622958</v>
      </c>
      <c r="P13" s="6"/>
      <c r="Q13" s="33"/>
    </row>
    <row r="14" spans="1:17" ht="12.75">
      <c r="A14" s="3"/>
      <c r="B14" s="29" t="s">
        <v>21</v>
      </c>
      <c r="C14" s="63">
        <v>4005200</v>
      </c>
      <c r="D14" s="64">
        <v>3800000</v>
      </c>
      <c r="E14" s="65">
        <f t="shared" si="0"/>
        <v>-205200</v>
      </c>
      <c r="F14" s="63">
        <v>4225486</v>
      </c>
      <c r="G14" s="64">
        <v>4005200</v>
      </c>
      <c r="H14" s="65">
        <f t="shared" si="1"/>
        <v>-220286</v>
      </c>
      <c r="I14" s="65">
        <v>4221481</v>
      </c>
      <c r="J14" s="30">
        <f t="shared" si="2"/>
        <v>-5.1233396584440225</v>
      </c>
      <c r="K14" s="31">
        <f t="shared" si="3"/>
        <v>-5.213270142180095</v>
      </c>
      <c r="L14" s="84">
        <v>15605899</v>
      </c>
      <c r="M14" s="85">
        <v>17711299</v>
      </c>
      <c r="N14" s="32">
        <f t="shared" si="4"/>
        <v>-1.3148874025136263</v>
      </c>
      <c r="O14" s="31">
        <f t="shared" si="5"/>
        <v>-1.2437597039042703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15605899</v>
      </c>
      <c r="M15" s="85">
        <v>17711299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15605899</v>
      </c>
      <c r="M16" s="85">
        <v>17711299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183812597</v>
      </c>
      <c r="D17" s="64">
        <v>186517596</v>
      </c>
      <c r="E17" s="65">
        <f t="shared" si="0"/>
        <v>2704999</v>
      </c>
      <c r="F17" s="63">
        <v>193954163</v>
      </c>
      <c r="G17" s="64">
        <v>196805545</v>
      </c>
      <c r="H17" s="65">
        <f t="shared" si="1"/>
        <v>2851382</v>
      </c>
      <c r="I17" s="65">
        <v>207546678</v>
      </c>
      <c r="J17" s="42">
        <f t="shared" si="2"/>
        <v>1.4716069758809838</v>
      </c>
      <c r="K17" s="31">
        <f t="shared" si="3"/>
        <v>1.4701318888422106</v>
      </c>
      <c r="L17" s="88">
        <v>15605899</v>
      </c>
      <c r="M17" s="85">
        <v>17711299</v>
      </c>
      <c r="N17" s="32">
        <f t="shared" si="4"/>
        <v>17.3331827919686</v>
      </c>
      <c r="O17" s="31">
        <f t="shared" si="5"/>
        <v>16.099225697674687</v>
      </c>
      <c r="P17" s="6"/>
      <c r="Q17" s="33"/>
    </row>
    <row r="18" spans="1:17" ht="16.5">
      <c r="A18" s="3"/>
      <c r="B18" s="34" t="s">
        <v>24</v>
      </c>
      <c r="C18" s="66">
        <v>283691044</v>
      </c>
      <c r="D18" s="67">
        <v>299296943</v>
      </c>
      <c r="E18" s="68">
        <f t="shared" si="0"/>
        <v>15605899</v>
      </c>
      <c r="F18" s="66">
        <v>299325924</v>
      </c>
      <c r="G18" s="67">
        <v>317037223</v>
      </c>
      <c r="H18" s="68">
        <f t="shared" si="1"/>
        <v>17711299</v>
      </c>
      <c r="I18" s="68">
        <v>335723686</v>
      </c>
      <c r="J18" s="43">
        <f t="shared" si="2"/>
        <v>5.501019270809268</v>
      </c>
      <c r="K18" s="36">
        <f t="shared" si="3"/>
        <v>5.917061497152516</v>
      </c>
      <c r="L18" s="89">
        <v>15605899</v>
      </c>
      <c r="M18" s="87">
        <v>17711299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-66477390</v>
      </c>
      <c r="D19" s="73">
        <v>-78885995</v>
      </c>
      <c r="E19" s="74">
        <f t="shared" si="0"/>
        <v>-12408605</v>
      </c>
      <c r="F19" s="75">
        <v>-65404721</v>
      </c>
      <c r="G19" s="76">
        <v>-84616963</v>
      </c>
      <c r="H19" s="77">
        <f t="shared" si="1"/>
        <v>-19212242</v>
      </c>
      <c r="I19" s="77">
        <v>-87523553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43618650</v>
      </c>
      <c r="M22" s="85">
        <v>-8367577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12931350</v>
      </c>
      <c r="D23" s="64">
        <v>44550000</v>
      </c>
      <c r="E23" s="65">
        <f t="shared" si="0"/>
        <v>31618650</v>
      </c>
      <c r="F23" s="63">
        <v>8367576</v>
      </c>
      <c r="G23" s="64">
        <v>0</v>
      </c>
      <c r="H23" s="65">
        <f t="shared" si="1"/>
        <v>-8367576</v>
      </c>
      <c r="I23" s="65">
        <v>0</v>
      </c>
      <c r="J23" s="30">
        <f t="shared" si="2"/>
        <v>244.51159391710843</v>
      </c>
      <c r="K23" s="31">
        <f t="shared" si="3"/>
        <v>-100</v>
      </c>
      <c r="L23" s="84">
        <v>43618650</v>
      </c>
      <c r="M23" s="85">
        <v>-8367577</v>
      </c>
      <c r="N23" s="32">
        <f t="shared" si="4"/>
        <v>72.48883218531522</v>
      </c>
      <c r="O23" s="31">
        <f t="shared" si="5"/>
        <v>99.99998804910908</v>
      </c>
      <c r="P23" s="6"/>
      <c r="Q23" s="33"/>
    </row>
    <row r="24" spans="1:17" ht="12.75">
      <c r="A24" s="7"/>
      <c r="B24" s="29" t="s">
        <v>29</v>
      </c>
      <c r="C24" s="63">
        <v>51616000</v>
      </c>
      <c r="D24" s="64">
        <v>63616000</v>
      </c>
      <c r="E24" s="65">
        <f t="shared" si="0"/>
        <v>12000000</v>
      </c>
      <c r="F24" s="63">
        <v>54344001</v>
      </c>
      <c r="G24" s="64">
        <v>54344000</v>
      </c>
      <c r="H24" s="65">
        <f t="shared" si="1"/>
        <v>-1</v>
      </c>
      <c r="I24" s="65">
        <v>57771000</v>
      </c>
      <c r="J24" s="30">
        <f t="shared" si="2"/>
        <v>23.24860508369498</v>
      </c>
      <c r="K24" s="31">
        <f t="shared" si="3"/>
        <v>-1.8401295112592098E-06</v>
      </c>
      <c r="L24" s="84">
        <v>43618650</v>
      </c>
      <c r="M24" s="85">
        <v>-8367577</v>
      </c>
      <c r="N24" s="32">
        <f t="shared" si="4"/>
        <v>27.51116781468477</v>
      </c>
      <c r="O24" s="31">
        <f t="shared" si="5"/>
        <v>1.1950890920991824E-05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43618650</v>
      </c>
      <c r="M25" s="85">
        <v>-8367577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64547350</v>
      </c>
      <c r="D26" s="67">
        <v>108166000</v>
      </c>
      <c r="E26" s="68">
        <f t="shared" si="0"/>
        <v>43618650</v>
      </c>
      <c r="F26" s="66">
        <v>62711577</v>
      </c>
      <c r="G26" s="67">
        <v>54344000</v>
      </c>
      <c r="H26" s="68">
        <f t="shared" si="1"/>
        <v>-8367577</v>
      </c>
      <c r="I26" s="68">
        <v>57771000</v>
      </c>
      <c r="J26" s="43">
        <f t="shared" si="2"/>
        <v>67.57620568466405</v>
      </c>
      <c r="K26" s="36">
        <f t="shared" si="3"/>
        <v>-13.342954204452553</v>
      </c>
      <c r="L26" s="89">
        <v>43618650</v>
      </c>
      <c r="M26" s="87">
        <v>-8367577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1264800</v>
      </c>
      <c r="D28" s="64">
        <v>1200000</v>
      </c>
      <c r="E28" s="65">
        <f t="shared" si="0"/>
        <v>-64800</v>
      </c>
      <c r="F28" s="63">
        <v>1334364</v>
      </c>
      <c r="G28" s="64">
        <v>0</v>
      </c>
      <c r="H28" s="65">
        <f t="shared" si="1"/>
        <v>-1334364</v>
      </c>
      <c r="I28" s="65">
        <v>0</v>
      </c>
      <c r="J28" s="30">
        <f t="shared" si="2"/>
        <v>-5.1233396584440225</v>
      </c>
      <c r="K28" s="31">
        <f t="shared" si="3"/>
        <v>-100</v>
      </c>
      <c r="L28" s="84">
        <v>43618650</v>
      </c>
      <c r="M28" s="85">
        <v>-8367577</v>
      </c>
      <c r="N28" s="32">
        <f t="shared" si="4"/>
        <v>-0.14856030619929778</v>
      </c>
      <c r="O28" s="31">
        <f t="shared" si="5"/>
        <v>15.946838612898334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6250000</v>
      </c>
      <c r="E29" s="65">
        <f t="shared" si="0"/>
        <v>6250000</v>
      </c>
      <c r="F29" s="63">
        <v>0</v>
      </c>
      <c r="G29" s="64">
        <v>16000000</v>
      </c>
      <c r="H29" s="65">
        <f t="shared" si="1"/>
        <v>16000000</v>
      </c>
      <c r="I29" s="65">
        <v>17000000</v>
      </c>
      <c r="J29" s="30">
        <f t="shared" si="2"/>
        <v>0</v>
      </c>
      <c r="K29" s="31">
        <f t="shared" si="3"/>
        <v>0</v>
      </c>
      <c r="L29" s="84">
        <v>43618650</v>
      </c>
      <c r="M29" s="85">
        <v>-8367577</v>
      </c>
      <c r="N29" s="32">
        <f t="shared" si="4"/>
        <v>14.328733236814987</v>
      </c>
      <c r="O29" s="31">
        <f t="shared" si="5"/>
        <v>-191.21425473586916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43618650</v>
      </c>
      <c r="M30" s="85">
        <v>-8367577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19969100</v>
      </c>
      <c r="D31" s="64">
        <v>16272000</v>
      </c>
      <c r="E31" s="65">
        <f t="shared" si="0"/>
        <v>-3697100</v>
      </c>
      <c r="F31" s="63">
        <v>37615035</v>
      </c>
      <c r="G31" s="64">
        <v>19689000</v>
      </c>
      <c r="H31" s="65">
        <f t="shared" si="1"/>
        <v>-17926035</v>
      </c>
      <c r="I31" s="65">
        <v>22021000</v>
      </c>
      <c r="J31" s="30">
        <f t="shared" si="2"/>
        <v>-18.514104291129797</v>
      </c>
      <c r="K31" s="31">
        <f t="shared" si="3"/>
        <v>-47.656568709825734</v>
      </c>
      <c r="L31" s="84">
        <v>43618650</v>
      </c>
      <c r="M31" s="85">
        <v>-8367577</v>
      </c>
      <c r="N31" s="32">
        <f t="shared" si="4"/>
        <v>-8.47596154397259</v>
      </c>
      <c r="O31" s="31">
        <f t="shared" si="5"/>
        <v>214.23208893088167</v>
      </c>
      <c r="P31" s="6"/>
      <c r="Q31" s="33"/>
    </row>
    <row r="32" spans="1:17" ht="12.75">
      <c r="A32" s="7"/>
      <c r="B32" s="29" t="s">
        <v>36</v>
      </c>
      <c r="C32" s="63">
        <v>43313450</v>
      </c>
      <c r="D32" s="64">
        <v>84444000</v>
      </c>
      <c r="E32" s="65">
        <f t="shared" si="0"/>
        <v>41130550</v>
      </c>
      <c r="F32" s="63">
        <v>23762178</v>
      </c>
      <c r="G32" s="64">
        <v>18655000</v>
      </c>
      <c r="H32" s="65">
        <f t="shared" si="1"/>
        <v>-5107178</v>
      </c>
      <c r="I32" s="65">
        <v>18750000</v>
      </c>
      <c r="J32" s="30">
        <f t="shared" si="2"/>
        <v>94.96022598061342</v>
      </c>
      <c r="K32" s="31">
        <f t="shared" si="3"/>
        <v>-21.492886721074136</v>
      </c>
      <c r="L32" s="84">
        <v>43618650</v>
      </c>
      <c r="M32" s="85">
        <v>-8367577</v>
      </c>
      <c r="N32" s="32">
        <f t="shared" si="4"/>
        <v>94.2957886133569</v>
      </c>
      <c r="O32" s="31">
        <f t="shared" si="5"/>
        <v>61.035327192089184</v>
      </c>
      <c r="P32" s="6"/>
      <c r="Q32" s="33"/>
    </row>
    <row r="33" spans="1:17" ht="17.25" thickBot="1">
      <c r="A33" s="7"/>
      <c r="B33" s="57" t="s">
        <v>37</v>
      </c>
      <c r="C33" s="81">
        <v>64547350</v>
      </c>
      <c r="D33" s="82">
        <v>108166000</v>
      </c>
      <c r="E33" s="83">
        <f t="shared" si="0"/>
        <v>43618650</v>
      </c>
      <c r="F33" s="81">
        <v>62711577</v>
      </c>
      <c r="G33" s="82">
        <v>54344000</v>
      </c>
      <c r="H33" s="83">
        <f t="shared" si="1"/>
        <v>-8367577</v>
      </c>
      <c r="I33" s="83">
        <v>57771000</v>
      </c>
      <c r="J33" s="58">
        <f t="shared" si="2"/>
        <v>67.57620568466405</v>
      </c>
      <c r="K33" s="59">
        <f t="shared" si="3"/>
        <v>-13.342954204452553</v>
      </c>
      <c r="L33" s="96">
        <v>43618650</v>
      </c>
      <c r="M33" s="97">
        <v>-8367577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38170169</v>
      </c>
      <c r="D8" s="64">
        <v>37561095</v>
      </c>
      <c r="E8" s="65">
        <f>($D8-$C8)</f>
        <v>-609074</v>
      </c>
      <c r="F8" s="63">
        <v>40269528</v>
      </c>
      <c r="G8" s="64">
        <v>39589395</v>
      </c>
      <c r="H8" s="65">
        <f>($G8-$F8)</f>
        <v>-680133</v>
      </c>
      <c r="I8" s="65">
        <v>41697222</v>
      </c>
      <c r="J8" s="30">
        <f>IF($C8=0,0,($E8/$C8)*100)</f>
        <v>-1.5956806478902412</v>
      </c>
      <c r="K8" s="31">
        <f>IF($F8=0,0,($H8/$F8)*100)</f>
        <v>-1.68895200360928</v>
      </c>
      <c r="L8" s="84">
        <v>5346183</v>
      </c>
      <c r="M8" s="85">
        <v>277807</v>
      </c>
      <c r="N8" s="32">
        <f>IF($L8=0,0,($E8/$L8)*100)</f>
        <v>-11.392688952099096</v>
      </c>
      <c r="O8" s="31">
        <f>IF($M8=0,0,($H8/$M8)*100)</f>
        <v>-244.82212471248027</v>
      </c>
      <c r="P8" s="6"/>
      <c r="Q8" s="33"/>
    </row>
    <row r="9" spans="1:17" ht="12.75">
      <c r="A9" s="3"/>
      <c r="B9" s="29" t="s">
        <v>16</v>
      </c>
      <c r="C9" s="63">
        <v>3924929</v>
      </c>
      <c r="D9" s="64">
        <v>3799676</v>
      </c>
      <c r="E9" s="65">
        <f>($D9-$C9)</f>
        <v>-125253</v>
      </c>
      <c r="F9" s="63">
        <v>4140800</v>
      </c>
      <c r="G9" s="64">
        <v>4004858</v>
      </c>
      <c r="H9" s="65">
        <f>($G9-$F9)</f>
        <v>-135942</v>
      </c>
      <c r="I9" s="65">
        <v>4220835</v>
      </c>
      <c r="J9" s="30">
        <f>IF($C9=0,0,($E9/$C9)*100)</f>
        <v>-3.191216962141226</v>
      </c>
      <c r="K9" s="31">
        <f>IF($F9=0,0,($H9/$F9)*100)</f>
        <v>-3.282988794435858</v>
      </c>
      <c r="L9" s="84">
        <v>5346183</v>
      </c>
      <c r="M9" s="85">
        <v>277807</v>
      </c>
      <c r="N9" s="32">
        <f>IF($L9=0,0,($E9/$L9)*100)</f>
        <v>-2.342849094391269</v>
      </c>
      <c r="O9" s="31">
        <f>IF($M9=0,0,($H9/$M9)*100)</f>
        <v>-48.93397214613023</v>
      </c>
      <c r="P9" s="6"/>
      <c r="Q9" s="33"/>
    </row>
    <row r="10" spans="1:17" ht="12.75">
      <c r="A10" s="3"/>
      <c r="B10" s="29" t="s">
        <v>17</v>
      </c>
      <c r="C10" s="63">
        <v>143614769</v>
      </c>
      <c r="D10" s="64">
        <v>149695279</v>
      </c>
      <c r="E10" s="65">
        <f aca="true" t="shared" si="0" ref="E10:E33">($D10-$C10)</f>
        <v>6080510</v>
      </c>
      <c r="F10" s="63">
        <v>154015961</v>
      </c>
      <c r="G10" s="64">
        <v>155109843</v>
      </c>
      <c r="H10" s="65">
        <f aca="true" t="shared" si="1" ref="H10:H33">($G10-$F10)</f>
        <v>1093882</v>
      </c>
      <c r="I10" s="65">
        <v>165305369</v>
      </c>
      <c r="J10" s="30">
        <f aca="true" t="shared" si="2" ref="J10:J33">IF($C10=0,0,($E10/$C10)*100)</f>
        <v>4.233902990854652</v>
      </c>
      <c r="K10" s="31">
        <f aca="true" t="shared" si="3" ref="K10:K33">IF($F10=0,0,($H10/$F10)*100)</f>
        <v>0.7102393757748263</v>
      </c>
      <c r="L10" s="84">
        <v>5346183</v>
      </c>
      <c r="M10" s="85">
        <v>277807</v>
      </c>
      <c r="N10" s="32">
        <f aca="true" t="shared" si="4" ref="N10:N33">IF($L10=0,0,($E10/$L10)*100)</f>
        <v>113.73553804649038</v>
      </c>
      <c r="O10" s="31">
        <f aca="true" t="shared" si="5" ref="O10:O33">IF($M10=0,0,($H10/$M10)*100)</f>
        <v>393.7560968586105</v>
      </c>
      <c r="P10" s="6"/>
      <c r="Q10" s="33"/>
    </row>
    <row r="11" spans="1:17" ht="16.5">
      <c r="A11" s="7"/>
      <c r="B11" s="34" t="s">
        <v>18</v>
      </c>
      <c r="C11" s="66">
        <v>185709867</v>
      </c>
      <c r="D11" s="67">
        <v>191056050</v>
      </c>
      <c r="E11" s="68">
        <f t="shared" si="0"/>
        <v>5346183</v>
      </c>
      <c r="F11" s="66">
        <v>198426289</v>
      </c>
      <c r="G11" s="67">
        <v>198704096</v>
      </c>
      <c r="H11" s="68">
        <f t="shared" si="1"/>
        <v>277807</v>
      </c>
      <c r="I11" s="68">
        <v>211223426</v>
      </c>
      <c r="J11" s="35">
        <f t="shared" si="2"/>
        <v>2.8787824181684436</v>
      </c>
      <c r="K11" s="36">
        <f t="shared" si="3"/>
        <v>0.1400051381296558</v>
      </c>
      <c r="L11" s="86">
        <v>5346183</v>
      </c>
      <c r="M11" s="87">
        <v>277807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58348000</v>
      </c>
      <c r="D13" s="64">
        <v>63964945</v>
      </c>
      <c r="E13" s="65">
        <f t="shared" si="0"/>
        <v>5616945</v>
      </c>
      <c r="F13" s="63">
        <v>61494000</v>
      </c>
      <c r="G13" s="64">
        <v>67250663</v>
      </c>
      <c r="H13" s="65">
        <f t="shared" si="1"/>
        <v>5756663</v>
      </c>
      <c r="I13" s="65">
        <v>69882127</v>
      </c>
      <c r="J13" s="30">
        <f t="shared" si="2"/>
        <v>9.62662816206211</v>
      </c>
      <c r="K13" s="31">
        <f t="shared" si="3"/>
        <v>9.361340943831918</v>
      </c>
      <c r="L13" s="84">
        <v>12730750</v>
      </c>
      <c r="M13" s="85">
        <v>15597031</v>
      </c>
      <c r="N13" s="32">
        <f t="shared" si="4"/>
        <v>44.12108477505253</v>
      </c>
      <c r="O13" s="31">
        <f t="shared" si="5"/>
        <v>36.90871038212337</v>
      </c>
      <c r="P13" s="6"/>
      <c r="Q13" s="33"/>
    </row>
    <row r="14" spans="1:17" ht="12.75">
      <c r="A14" s="3"/>
      <c r="B14" s="29" t="s">
        <v>21</v>
      </c>
      <c r="C14" s="63">
        <v>4574404</v>
      </c>
      <c r="D14" s="64">
        <v>6477748</v>
      </c>
      <c r="E14" s="65">
        <f t="shared" si="0"/>
        <v>1903344</v>
      </c>
      <c r="F14" s="63">
        <v>4825997</v>
      </c>
      <c r="G14" s="64">
        <v>6827547</v>
      </c>
      <c r="H14" s="65">
        <f t="shared" si="1"/>
        <v>2001550</v>
      </c>
      <c r="I14" s="65">
        <v>7196234</v>
      </c>
      <c r="J14" s="30">
        <f t="shared" si="2"/>
        <v>41.608568023287845</v>
      </c>
      <c r="K14" s="31">
        <f t="shared" si="3"/>
        <v>41.47433162515435</v>
      </c>
      <c r="L14" s="84">
        <v>12730750</v>
      </c>
      <c r="M14" s="85">
        <v>15597031</v>
      </c>
      <c r="N14" s="32">
        <f t="shared" si="4"/>
        <v>14.950760952811107</v>
      </c>
      <c r="O14" s="31">
        <f t="shared" si="5"/>
        <v>12.8328910803601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12730750</v>
      </c>
      <c r="M15" s="85">
        <v>15597031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12730750</v>
      </c>
      <c r="M16" s="85">
        <v>15597031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112385350</v>
      </c>
      <c r="D17" s="64">
        <v>117595811</v>
      </c>
      <c r="E17" s="65">
        <f t="shared" si="0"/>
        <v>5210461</v>
      </c>
      <c r="F17" s="63">
        <v>115627504</v>
      </c>
      <c r="G17" s="64">
        <v>123466322</v>
      </c>
      <c r="H17" s="65">
        <f t="shared" si="1"/>
        <v>7838818</v>
      </c>
      <c r="I17" s="65">
        <v>134133504</v>
      </c>
      <c r="J17" s="42">
        <f t="shared" si="2"/>
        <v>4.63624573843477</v>
      </c>
      <c r="K17" s="31">
        <f t="shared" si="3"/>
        <v>6.7793714547362365</v>
      </c>
      <c r="L17" s="88">
        <v>12730750</v>
      </c>
      <c r="M17" s="85">
        <v>15597031</v>
      </c>
      <c r="N17" s="32">
        <f t="shared" si="4"/>
        <v>40.92815427213636</v>
      </c>
      <c r="O17" s="31">
        <f t="shared" si="5"/>
        <v>50.258398537516534</v>
      </c>
      <c r="P17" s="6"/>
      <c r="Q17" s="33"/>
    </row>
    <row r="18" spans="1:17" ht="16.5">
      <c r="A18" s="3"/>
      <c r="B18" s="34" t="s">
        <v>24</v>
      </c>
      <c r="C18" s="66">
        <v>175307754</v>
      </c>
      <c r="D18" s="67">
        <v>188038504</v>
      </c>
      <c r="E18" s="68">
        <f t="shared" si="0"/>
        <v>12730750</v>
      </c>
      <c r="F18" s="66">
        <v>181947501</v>
      </c>
      <c r="G18" s="67">
        <v>197544532</v>
      </c>
      <c r="H18" s="68">
        <f t="shared" si="1"/>
        <v>15597031</v>
      </c>
      <c r="I18" s="68">
        <v>211211865</v>
      </c>
      <c r="J18" s="43">
        <f t="shared" si="2"/>
        <v>7.261943473418751</v>
      </c>
      <c r="K18" s="36">
        <f t="shared" si="3"/>
        <v>8.572269975832205</v>
      </c>
      <c r="L18" s="89">
        <v>12730750</v>
      </c>
      <c r="M18" s="87">
        <v>15597031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10402113</v>
      </c>
      <c r="D19" s="73">
        <v>3017546</v>
      </c>
      <c r="E19" s="74">
        <f t="shared" si="0"/>
        <v>-7384567</v>
      </c>
      <c r="F19" s="75">
        <v>16478788</v>
      </c>
      <c r="G19" s="76">
        <v>1159564</v>
      </c>
      <c r="H19" s="77">
        <f t="shared" si="1"/>
        <v>-15319224</v>
      </c>
      <c r="I19" s="77">
        <v>11561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10952150</v>
      </c>
      <c r="M22" s="85">
        <v>3222281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30542850</v>
      </c>
      <c r="D23" s="64">
        <v>41495000</v>
      </c>
      <c r="E23" s="65">
        <f t="shared" si="0"/>
        <v>10952150</v>
      </c>
      <c r="F23" s="63">
        <v>32043957</v>
      </c>
      <c r="G23" s="64">
        <v>35266238</v>
      </c>
      <c r="H23" s="65">
        <f t="shared" si="1"/>
        <v>3222281</v>
      </c>
      <c r="I23" s="65">
        <v>37170615</v>
      </c>
      <c r="J23" s="30">
        <f t="shared" si="2"/>
        <v>35.85831053749077</v>
      </c>
      <c r="K23" s="31">
        <f t="shared" si="3"/>
        <v>10.055814892024726</v>
      </c>
      <c r="L23" s="84">
        <v>10952150</v>
      </c>
      <c r="M23" s="85">
        <v>3222281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27149000</v>
      </c>
      <c r="D24" s="64">
        <v>27149000</v>
      </c>
      <c r="E24" s="65">
        <f t="shared" si="0"/>
        <v>0</v>
      </c>
      <c r="F24" s="63">
        <v>28486000</v>
      </c>
      <c r="G24" s="64">
        <v>28486000</v>
      </c>
      <c r="H24" s="65">
        <f t="shared" si="1"/>
        <v>0</v>
      </c>
      <c r="I24" s="65">
        <v>30409000</v>
      </c>
      <c r="J24" s="30">
        <f t="shared" si="2"/>
        <v>0</v>
      </c>
      <c r="K24" s="31">
        <f t="shared" si="3"/>
        <v>0</v>
      </c>
      <c r="L24" s="84">
        <v>10952150</v>
      </c>
      <c r="M24" s="85">
        <v>3222281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10952150</v>
      </c>
      <c r="M25" s="85">
        <v>3222281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57691850</v>
      </c>
      <c r="D26" s="67">
        <v>68644000</v>
      </c>
      <c r="E26" s="68">
        <f t="shared" si="0"/>
        <v>10952150</v>
      </c>
      <c r="F26" s="66">
        <v>60529957</v>
      </c>
      <c r="G26" s="67">
        <v>63752238</v>
      </c>
      <c r="H26" s="68">
        <f t="shared" si="1"/>
        <v>3222281</v>
      </c>
      <c r="I26" s="68">
        <v>67579615</v>
      </c>
      <c r="J26" s="43">
        <f t="shared" si="2"/>
        <v>18.983877272093025</v>
      </c>
      <c r="K26" s="36">
        <f t="shared" si="3"/>
        <v>5.32344835467172</v>
      </c>
      <c r="L26" s="89">
        <v>10952150</v>
      </c>
      <c r="M26" s="87">
        <v>3222281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10952150</v>
      </c>
      <c r="M28" s="85">
        <v>3222281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2000000</v>
      </c>
      <c r="E29" s="65">
        <f t="shared" si="0"/>
        <v>2000000</v>
      </c>
      <c r="F29" s="63">
        <v>0</v>
      </c>
      <c r="G29" s="64">
        <v>2108000</v>
      </c>
      <c r="H29" s="65">
        <f t="shared" si="1"/>
        <v>2108000</v>
      </c>
      <c r="I29" s="65">
        <v>2221832</v>
      </c>
      <c r="J29" s="30">
        <f t="shared" si="2"/>
        <v>0</v>
      </c>
      <c r="K29" s="31">
        <f t="shared" si="3"/>
        <v>0</v>
      </c>
      <c r="L29" s="84">
        <v>10952150</v>
      </c>
      <c r="M29" s="85">
        <v>3222281</v>
      </c>
      <c r="N29" s="32">
        <f t="shared" si="4"/>
        <v>18.261254639500006</v>
      </c>
      <c r="O29" s="31">
        <f t="shared" si="5"/>
        <v>65.41949631332588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10952150</v>
      </c>
      <c r="M30" s="85">
        <v>3222281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47194000</v>
      </c>
      <c r="D31" s="64">
        <v>22599000</v>
      </c>
      <c r="E31" s="65">
        <f t="shared" si="0"/>
        <v>-24595000</v>
      </c>
      <c r="F31" s="63">
        <v>49633476</v>
      </c>
      <c r="G31" s="64">
        <v>41661000</v>
      </c>
      <c r="H31" s="65">
        <f t="shared" si="1"/>
        <v>-7972476</v>
      </c>
      <c r="I31" s="65">
        <v>44295450</v>
      </c>
      <c r="J31" s="30">
        <f t="shared" si="2"/>
        <v>-52.11467559435522</v>
      </c>
      <c r="K31" s="31">
        <f t="shared" si="3"/>
        <v>-16.062699295934866</v>
      </c>
      <c r="L31" s="84">
        <v>10952150</v>
      </c>
      <c r="M31" s="85">
        <v>3222281</v>
      </c>
      <c r="N31" s="32">
        <f t="shared" si="4"/>
        <v>-224.56777892925132</v>
      </c>
      <c r="O31" s="31">
        <f t="shared" si="5"/>
        <v>-247.41715573533162</v>
      </c>
      <c r="P31" s="6"/>
      <c r="Q31" s="33"/>
    </row>
    <row r="32" spans="1:17" ht="12.75">
      <c r="A32" s="7"/>
      <c r="B32" s="29" t="s">
        <v>36</v>
      </c>
      <c r="C32" s="63">
        <v>10497850</v>
      </c>
      <c r="D32" s="64">
        <v>44045000</v>
      </c>
      <c r="E32" s="65">
        <f t="shared" si="0"/>
        <v>33547150</v>
      </c>
      <c r="F32" s="63">
        <v>10896481</v>
      </c>
      <c r="G32" s="64">
        <v>19983238</v>
      </c>
      <c r="H32" s="65">
        <f t="shared" si="1"/>
        <v>9086757</v>
      </c>
      <c r="I32" s="65">
        <v>21062333</v>
      </c>
      <c r="J32" s="30">
        <f t="shared" si="2"/>
        <v>319.56210081111846</v>
      </c>
      <c r="K32" s="31">
        <f t="shared" si="3"/>
        <v>83.39166562122212</v>
      </c>
      <c r="L32" s="84">
        <v>10952150</v>
      </c>
      <c r="M32" s="85">
        <v>3222281</v>
      </c>
      <c r="N32" s="32">
        <f t="shared" si="4"/>
        <v>306.30652428975134</v>
      </c>
      <c r="O32" s="31">
        <f t="shared" si="5"/>
        <v>281.9976594220057</v>
      </c>
      <c r="P32" s="6"/>
      <c r="Q32" s="33"/>
    </row>
    <row r="33" spans="1:17" ht="17.25" thickBot="1">
      <c r="A33" s="7"/>
      <c r="B33" s="57" t="s">
        <v>37</v>
      </c>
      <c r="C33" s="81">
        <v>57691850</v>
      </c>
      <c r="D33" s="82">
        <v>68644000</v>
      </c>
      <c r="E33" s="83">
        <f t="shared" si="0"/>
        <v>10952150</v>
      </c>
      <c r="F33" s="81">
        <v>60529957</v>
      </c>
      <c r="G33" s="82">
        <v>63752238</v>
      </c>
      <c r="H33" s="83">
        <f t="shared" si="1"/>
        <v>3222281</v>
      </c>
      <c r="I33" s="83">
        <v>67579615</v>
      </c>
      <c r="J33" s="58">
        <f t="shared" si="2"/>
        <v>18.983877272093025</v>
      </c>
      <c r="K33" s="59">
        <f t="shared" si="3"/>
        <v>5.32344835467172</v>
      </c>
      <c r="L33" s="96">
        <v>10952150</v>
      </c>
      <c r="M33" s="97">
        <v>3222281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95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37047175</v>
      </c>
      <c r="M8" s="85">
        <v>24708383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63179506</v>
      </c>
      <c r="D9" s="64">
        <v>88392069</v>
      </c>
      <c r="E9" s="65">
        <f>($D9-$C9)</f>
        <v>25212563</v>
      </c>
      <c r="F9" s="63">
        <v>67475712</v>
      </c>
      <c r="G9" s="64">
        <v>94316674</v>
      </c>
      <c r="H9" s="65">
        <f>($G9-$F9)</f>
        <v>26840962</v>
      </c>
      <c r="I9" s="65">
        <v>100639557</v>
      </c>
      <c r="J9" s="30">
        <f>IF($C9=0,0,($E9/$C9)*100)</f>
        <v>39.90623636721693</v>
      </c>
      <c r="K9" s="31">
        <f>IF($F9=0,0,($H9/$F9)*100)</f>
        <v>39.77870140888621</v>
      </c>
      <c r="L9" s="84">
        <v>37047175</v>
      </c>
      <c r="M9" s="85">
        <v>24708383</v>
      </c>
      <c r="N9" s="32">
        <f>IF($L9=0,0,($E9/$L9)*100)</f>
        <v>68.05529166528892</v>
      </c>
      <c r="O9" s="31">
        <f>IF($M9=0,0,($H9/$M9)*100)</f>
        <v>108.6309937805319</v>
      </c>
      <c r="P9" s="6"/>
      <c r="Q9" s="33"/>
    </row>
    <row r="10" spans="1:17" ht="12.75">
      <c r="A10" s="3"/>
      <c r="B10" s="29" t="s">
        <v>17</v>
      </c>
      <c r="C10" s="63">
        <v>376169814</v>
      </c>
      <c r="D10" s="64">
        <v>388004426</v>
      </c>
      <c r="E10" s="65">
        <f aca="true" t="shared" si="0" ref="E10:E33">($D10-$C10)</f>
        <v>11834612</v>
      </c>
      <c r="F10" s="63">
        <v>407374969</v>
      </c>
      <c r="G10" s="64">
        <v>405242390</v>
      </c>
      <c r="H10" s="65">
        <f aca="true" t="shared" si="1" ref="H10:H33">($G10-$F10)</f>
        <v>-2132579</v>
      </c>
      <c r="I10" s="65">
        <v>438572318</v>
      </c>
      <c r="J10" s="30">
        <f aca="true" t="shared" si="2" ref="J10:J33">IF($C10=0,0,($E10/$C10)*100)</f>
        <v>3.1460823169612433</v>
      </c>
      <c r="K10" s="31">
        <f aca="true" t="shared" si="3" ref="K10:K33">IF($F10=0,0,($H10/$F10)*100)</f>
        <v>-0.5234928904038775</v>
      </c>
      <c r="L10" s="84">
        <v>37047175</v>
      </c>
      <c r="M10" s="85">
        <v>24708383</v>
      </c>
      <c r="N10" s="32">
        <f aca="true" t="shared" si="4" ref="N10:N33">IF($L10=0,0,($E10/$L10)*100)</f>
        <v>31.94470833471108</v>
      </c>
      <c r="O10" s="31">
        <f aca="true" t="shared" si="5" ref="O10:O33">IF($M10=0,0,($H10/$M10)*100)</f>
        <v>-8.630993780531895</v>
      </c>
      <c r="P10" s="6"/>
      <c r="Q10" s="33"/>
    </row>
    <row r="11" spans="1:17" ht="16.5">
      <c r="A11" s="7"/>
      <c r="B11" s="34" t="s">
        <v>18</v>
      </c>
      <c r="C11" s="66">
        <v>439349320</v>
      </c>
      <c r="D11" s="67">
        <v>476396495</v>
      </c>
      <c r="E11" s="68">
        <f t="shared" si="0"/>
        <v>37047175</v>
      </c>
      <c r="F11" s="66">
        <v>474850681</v>
      </c>
      <c r="G11" s="67">
        <v>499559064</v>
      </c>
      <c r="H11" s="68">
        <f t="shared" si="1"/>
        <v>24708383</v>
      </c>
      <c r="I11" s="68">
        <v>539211875</v>
      </c>
      <c r="J11" s="35">
        <f t="shared" si="2"/>
        <v>8.432282312397797</v>
      </c>
      <c r="K11" s="36">
        <f t="shared" si="3"/>
        <v>5.203400561196625</v>
      </c>
      <c r="L11" s="86">
        <v>37047175</v>
      </c>
      <c r="M11" s="87">
        <v>24708383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179779954</v>
      </c>
      <c r="D13" s="64">
        <v>205725807</v>
      </c>
      <c r="E13" s="65">
        <f t="shared" si="0"/>
        <v>25945853</v>
      </c>
      <c r="F13" s="63">
        <v>193955325</v>
      </c>
      <c r="G13" s="64">
        <v>221135451</v>
      </c>
      <c r="H13" s="65">
        <f t="shared" si="1"/>
        <v>27180126</v>
      </c>
      <c r="I13" s="65">
        <v>237599775</v>
      </c>
      <c r="J13" s="30">
        <f t="shared" si="2"/>
        <v>14.43200558389285</v>
      </c>
      <c r="K13" s="31">
        <f t="shared" si="3"/>
        <v>14.013601328037783</v>
      </c>
      <c r="L13" s="84">
        <v>22075707</v>
      </c>
      <c r="M13" s="85">
        <v>21780774</v>
      </c>
      <c r="N13" s="32">
        <f t="shared" si="4"/>
        <v>117.53124373321317</v>
      </c>
      <c r="O13" s="31">
        <f t="shared" si="5"/>
        <v>124.78953227282005</v>
      </c>
      <c r="P13" s="6"/>
      <c r="Q13" s="33"/>
    </row>
    <row r="14" spans="1:17" ht="12.75">
      <c r="A14" s="3"/>
      <c r="B14" s="29" t="s">
        <v>21</v>
      </c>
      <c r="C14" s="63">
        <v>38135533</v>
      </c>
      <c r="D14" s="64">
        <v>25315400</v>
      </c>
      <c r="E14" s="65">
        <f t="shared" si="0"/>
        <v>-12820133</v>
      </c>
      <c r="F14" s="63">
        <v>40728749</v>
      </c>
      <c r="G14" s="64">
        <v>27036849</v>
      </c>
      <c r="H14" s="65">
        <f t="shared" si="1"/>
        <v>-13691900</v>
      </c>
      <c r="I14" s="65">
        <v>28875355</v>
      </c>
      <c r="J14" s="30">
        <f t="shared" si="2"/>
        <v>-33.61729072988176</v>
      </c>
      <c r="K14" s="31">
        <f t="shared" si="3"/>
        <v>-33.61728591270997</v>
      </c>
      <c r="L14" s="84">
        <v>22075707</v>
      </c>
      <c r="M14" s="85">
        <v>21780774</v>
      </c>
      <c r="N14" s="32">
        <f t="shared" si="4"/>
        <v>-58.073487748319906</v>
      </c>
      <c r="O14" s="31">
        <f t="shared" si="5"/>
        <v>-62.86232068704262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22075707</v>
      </c>
      <c r="M15" s="85">
        <v>21780774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15810000</v>
      </c>
      <c r="D16" s="64">
        <v>15000000</v>
      </c>
      <c r="E16" s="65">
        <f t="shared" si="0"/>
        <v>-810000</v>
      </c>
      <c r="F16" s="63">
        <v>16679550</v>
      </c>
      <c r="G16" s="64">
        <v>15810000</v>
      </c>
      <c r="H16" s="65">
        <f t="shared" si="1"/>
        <v>-869550</v>
      </c>
      <c r="I16" s="65">
        <v>16663740</v>
      </c>
      <c r="J16" s="30">
        <f t="shared" si="2"/>
        <v>-5.1233396584440225</v>
      </c>
      <c r="K16" s="31">
        <f t="shared" si="3"/>
        <v>-5.213270142180095</v>
      </c>
      <c r="L16" s="84">
        <v>22075707</v>
      </c>
      <c r="M16" s="85">
        <v>21780774</v>
      </c>
      <c r="N16" s="32">
        <f t="shared" si="4"/>
        <v>-3.669191659410954</v>
      </c>
      <c r="O16" s="31">
        <f t="shared" si="5"/>
        <v>-3.99228236792687</v>
      </c>
      <c r="P16" s="6"/>
      <c r="Q16" s="33"/>
    </row>
    <row r="17" spans="1:17" ht="12.75">
      <c r="A17" s="3"/>
      <c r="B17" s="29" t="s">
        <v>23</v>
      </c>
      <c r="C17" s="63">
        <v>213797758</v>
      </c>
      <c r="D17" s="64">
        <v>223557745</v>
      </c>
      <c r="E17" s="65">
        <f t="shared" si="0"/>
        <v>9759987</v>
      </c>
      <c r="F17" s="63">
        <v>219408893</v>
      </c>
      <c r="G17" s="64">
        <v>228570991</v>
      </c>
      <c r="H17" s="65">
        <f t="shared" si="1"/>
        <v>9162098</v>
      </c>
      <c r="I17" s="65">
        <v>248263147</v>
      </c>
      <c r="J17" s="42">
        <f t="shared" si="2"/>
        <v>4.565055822521769</v>
      </c>
      <c r="K17" s="31">
        <f t="shared" si="3"/>
        <v>4.1758097744925955</v>
      </c>
      <c r="L17" s="88">
        <v>22075707</v>
      </c>
      <c r="M17" s="85">
        <v>21780774</v>
      </c>
      <c r="N17" s="32">
        <f t="shared" si="4"/>
        <v>44.211435674517695</v>
      </c>
      <c r="O17" s="31">
        <f t="shared" si="5"/>
        <v>42.065070782149434</v>
      </c>
      <c r="P17" s="6"/>
      <c r="Q17" s="33"/>
    </row>
    <row r="18" spans="1:17" ht="16.5">
      <c r="A18" s="3"/>
      <c r="B18" s="34" t="s">
        <v>24</v>
      </c>
      <c r="C18" s="66">
        <v>447523245</v>
      </c>
      <c r="D18" s="67">
        <v>469598952</v>
      </c>
      <c r="E18" s="68">
        <f t="shared" si="0"/>
        <v>22075707</v>
      </c>
      <c r="F18" s="66">
        <v>470772517</v>
      </c>
      <c r="G18" s="67">
        <v>492553291</v>
      </c>
      <c r="H18" s="68">
        <f t="shared" si="1"/>
        <v>21780774</v>
      </c>
      <c r="I18" s="68">
        <v>531402017</v>
      </c>
      <c r="J18" s="43">
        <f t="shared" si="2"/>
        <v>4.932862649402715</v>
      </c>
      <c r="K18" s="36">
        <f t="shared" si="3"/>
        <v>4.626602703742793</v>
      </c>
      <c r="L18" s="89">
        <v>22075707</v>
      </c>
      <c r="M18" s="87">
        <v>21780774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-8173925</v>
      </c>
      <c r="D19" s="73">
        <v>6797543</v>
      </c>
      <c r="E19" s="74">
        <f t="shared" si="0"/>
        <v>14971468</v>
      </c>
      <c r="F19" s="75">
        <v>4078164</v>
      </c>
      <c r="G19" s="76">
        <v>7005773</v>
      </c>
      <c r="H19" s="77">
        <f t="shared" si="1"/>
        <v>2927609</v>
      </c>
      <c r="I19" s="77">
        <v>7809858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-64618697</v>
      </c>
      <c r="M22" s="85">
        <v>-72286733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8244740</v>
      </c>
      <c r="D23" s="64">
        <v>6420544</v>
      </c>
      <c r="E23" s="65">
        <f t="shared" si="0"/>
        <v>-1824196</v>
      </c>
      <c r="F23" s="63">
        <v>8733501</v>
      </c>
      <c r="G23" s="64">
        <v>6767254</v>
      </c>
      <c r="H23" s="65">
        <f t="shared" si="1"/>
        <v>-1966247</v>
      </c>
      <c r="I23" s="65">
        <v>7132684</v>
      </c>
      <c r="J23" s="30">
        <f t="shared" si="2"/>
        <v>-22.12557339588635</v>
      </c>
      <c r="K23" s="31">
        <f t="shared" si="3"/>
        <v>-22.51384639447571</v>
      </c>
      <c r="L23" s="84">
        <v>-64618697</v>
      </c>
      <c r="M23" s="85">
        <v>-72286733</v>
      </c>
      <c r="N23" s="32">
        <f t="shared" si="4"/>
        <v>2.82301575966473</v>
      </c>
      <c r="O23" s="31">
        <f t="shared" si="5"/>
        <v>2.7200662118732075</v>
      </c>
      <c r="P23" s="6"/>
      <c r="Q23" s="33"/>
    </row>
    <row r="24" spans="1:17" ht="12.75">
      <c r="A24" s="7"/>
      <c r="B24" s="29" t="s">
        <v>29</v>
      </c>
      <c r="C24" s="63">
        <v>338858000</v>
      </c>
      <c r="D24" s="64">
        <v>276063499</v>
      </c>
      <c r="E24" s="65">
        <f t="shared" si="0"/>
        <v>-62794501</v>
      </c>
      <c r="F24" s="63">
        <v>373428980</v>
      </c>
      <c r="G24" s="64">
        <v>303108494</v>
      </c>
      <c r="H24" s="65">
        <f t="shared" si="1"/>
        <v>-70320486</v>
      </c>
      <c r="I24" s="65">
        <v>359622974</v>
      </c>
      <c r="J24" s="30">
        <f t="shared" si="2"/>
        <v>-18.53121395982978</v>
      </c>
      <c r="K24" s="31">
        <f t="shared" si="3"/>
        <v>-18.831020024209156</v>
      </c>
      <c r="L24" s="84">
        <v>-64618697</v>
      </c>
      <c r="M24" s="85">
        <v>-72286733</v>
      </c>
      <c r="N24" s="32">
        <f t="shared" si="4"/>
        <v>97.17698424033527</v>
      </c>
      <c r="O24" s="31">
        <f t="shared" si="5"/>
        <v>97.2799337881268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-64618697</v>
      </c>
      <c r="M25" s="85">
        <v>-72286733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347102740</v>
      </c>
      <c r="D26" s="67">
        <v>282484043</v>
      </c>
      <c r="E26" s="68">
        <f t="shared" si="0"/>
        <v>-64618697</v>
      </c>
      <c r="F26" s="66">
        <v>382162481</v>
      </c>
      <c r="G26" s="67">
        <v>309875748</v>
      </c>
      <c r="H26" s="68">
        <f t="shared" si="1"/>
        <v>-72286733</v>
      </c>
      <c r="I26" s="68">
        <v>366755658</v>
      </c>
      <c r="J26" s="43">
        <f t="shared" si="2"/>
        <v>-18.616590868743934</v>
      </c>
      <c r="K26" s="36">
        <f t="shared" si="3"/>
        <v>-18.91518309459583</v>
      </c>
      <c r="L26" s="89">
        <v>-64618697</v>
      </c>
      <c r="M26" s="87">
        <v>-72286733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339385000</v>
      </c>
      <c r="D28" s="64">
        <v>209871793</v>
      </c>
      <c r="E28" s="65">
        <f t="shared" si="0"/>
        <v>-129513207</v>
      </c>
      <c r="F28" s="63">
        <v>373984965</v>
      </c>
      <c r="G28" s="64">
        <v>193032068</v>
      </c>
      <c r="H28" s="65">
        <f t="shared" si="1"/>
        <v>-180952897</v>
      </c>
      <c r="I28" s="65">
        <v>319312666</v>
      </c>
      <c r="J28" s="30">
        <f t="shared" si="2"/>
        <v>-38.16114648555475</v>
      </c>
      <c r="K28" s="31">
        <f t="shared" si="3"/>
        <v>-48.38507264590169</v>
      </c>
      <c r="L28" s="84">
        <v>-64478697</v>
      </c>
      <c r="M28" s="85">
        <v>-72286733</v>
      </c>
      <c r="N28" s="32">
        <f t="shared" si="4"/>
        <v>200.86201028535052</v>
      </c>
      <c r="O28" s="31">
        <f t="shared" si="5"/>
        <v>250.3265668404187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-64478697</v>
      </c>
      <c r="M29" s="85">
        <v>-72286733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211200</v>
      </c>
      <c r="E30" s="65">
        <f t="shared" si="0"/>
        <v>211200</v>
      </c>
      <c r="F30" s="63">
        <v>0</v>
      </c>
      <c r="G30" s="64">
        <v>222605</v>
      </c>
      <c r="H30" s="65">
        <f t="shared" si="1"/>
        <v>222605</v>
      </c>
      <c r="I30" s="65">
        <v>234625</v>
      </c>
      <c r="J30" s="30">
        <f t="shared" si="2"/>
        <v>0</v>
      </c>
      <c r="K30" s="31">
        <f t="shared" si="3"/>
        <v>0</v>
      </c>
      <c r="L30" s="84">
        <v>-64478697</v>
      </c>
      <c r="M30" s="85">
        <v>-72286733</v>
      </c>
      <c r="N30" s="32">
        <f t="shared" si="4"/>
        <v>-0.327550043388749</v>
      </c>
      <c r="O30" s="31">
        <f t="shared" si="5"/>
        <v>-0.30794724116249655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-64478697</v>
      </c>
      <c r="M31" s="85">
        <v>-72286733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7717740</v>
      </c>
      <c r="D32" s="64">
        <v>72541050</v>
      </c>
      <c r="E32" s="65">
        <f t="shared" si="0"/>
        <v>64823310</v>
      </c>
      <c r="F32" s="63">
        <v>8177516</v>
      </c>
      <c r="G32" s="64">
        <v>116621075</v>
      </c>
      <c r="H32" s="65">
        <f t="shared" si="1"/>
        <v>108443559</v>
      </c>
      <c r="I32" s="65">
        <v>47208367</v>
      </c>
      <c r="J32" s="30">
        <f t="shared" si="2"/>
        <v>839.9260664391389</v>
      </c>
      <c r="K32" s="31">
        <f t="shared" si="3"/>
        <v>1326.1185792849565</v>
      </c>
      <c r="L32" s="84">
        <v>-64478697</v>
      </c>
      <c r="M32" s="85">
        <v>-72286733</v>
      </c>
      <c r="N32" s="32">
        <f t="shared" si="4"/>
        <v>-100.53446024196178</v>
      </c>
      <c r="O32" s="31">
        <f t="shared" si="5"/>
        <v>-150.0186195992562</v>
      </c>
      <c r="P32" s="6"/>
      <c r="Q32" s="33"/>
    </row>
    <row r="33" spans="1:17" ht="17.25" thickBot="1">
      <c r="A33" s="7"/>
      <c r="B33" s="57" t="s">
        <v>37</v>
      </c>
      <c r="C33" s="81">
        <v>347102740</v>
      </c>
      <c r="D33" s="82">
        <v>282624043</v>
      </c>
      <c r="E33" s="83">
        <f t="shared" si="0"/>
        <v>-64478697</v>
      </c>
      <c r="F33" s="81">
        <v>382162481</v>
      </c>
      <c r="G33" s="82">
        <v>309875748</v>
      </c>
      <c r="H33" s="83">
        <f t="shared" si="1"/>
        <v>-72286733</v>
      </c>
      <c r="I33" s="83">
        <v>366755658</v>
      </c>
      <c r="J33" s="58">
        <f t="shared" si="2"/>
        <v>-18.57625698950115</v>
      </c>
      <c r="K33" s="59">
        <f t="shared" si="3"/>
        <v>-18.91518309459583</v>
      </c>
      <c r="L33" s="96">
        <v>-64478697</v>
      </c>
      <c r="M33" s="97">
        <v>-72286733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426613870</v>
      </c>
      <c r="D8" s="64">
        <v>424591234</v>
      </c>
      <c r="E8" s="65">
        <f>($D8-$C8)</f>
        <v>-2022636</v>
      </c>
      <c r="F8" s="63">
        <v>450077632</v>
      </c>
      <c r="G8" s="64">
        <v>450066710</v>
      </c>
      <c r="H8" s="65">
        <f>($G8-$F8)</f>
        <v>-10922</v>
      </c>
      <c r="I8" s="65">
        <v>477070712</v>
      </c>
      <c r="J8" s="30">
        <f>IF($C8=0,0,($E8/$C8)*100)</f>
        <v>-0.4741139804010592</v>
      </c>
      <c r="K8" s="31">
        <f>IF($F8=0,0,($H8/$F8)*100)</f>
        <v>-0.0024266924689116745</v>
      </c>
      <c r="L8" s="84">
        <v>9502255</v>
      </c>
      <c r="M8" s="85">
        <v>-27154062</v>
      </c>
      <c r="N8" s="32">
        <f>IF($L8=0,0,($E8/$L8)*100)</f>
        <v>-21.285852673917926</v>
      </c>
      <c r="O8" s="31">
        <f>IF($M8=0,0,($H8/$M8)*100)</f>
        <v>0.040222343161770785</v>
      </c>
      <c r="P8" s="6"/>
      <c r="Q8" s="33"/>
    </row>
    <row r="9" spans="1:17" ht="12.75">
      <c r="A9" s="3"/>
      <c r="B9" s="29" t="s">
        <v>16</v>
      </c>
      <c r="C9" s="63">
        <v>196094402</v>
      </c>
      <c r="D9" s="64">
        <v>215230574</v>
      </c>
      <c r="E9" s="65">
        <f>($D9-$C9)</f>
        <v>19136172</v>
      </c>
      <c r="F9" s="63">
        <v>206879594</v>
      </c>
      <c r="G9" s="64">
        <v>228144409</v>
      </c>
      <c r="H9" s="65">
        <f>($G9-$F9)</f>
        <v>21264815</v>
      </c>
      <c r="I9" s="65">
        <v>241833074</v>
      </c>
      <c r="J9" s="30">
        <f>IF($C9=0,0,($E9/$C9)*100)</f>
        <v>9.758652875771539</v>
      </c>
      <c r="K9" s="31">
        <f>IF($F9=0,0,($H9/$F9)*100)</f>
        <v>10.278836394081477</v>
      </c>
      <c r="L9" s="84">
        <v>9502255</v>
      </c>
      <c r="M9" s="85">
        <v>-27154062</v>
      </c>
      <c r="N9" s="32">
        <f>IF($L9=0,0,($E9/$L9)*100)</f>
        <v>201.3855868949002</v>
      </c>
      <c r="O9" s="31">
        <f>IF($M9=0,0,($H9/$M9)*100)</f>
        <v>-78.31172735777064</v>
      </c>
      <c r="P9" s="6"/>
      <c r="Q9" s="33"/>
    </row>
    <row r="10" spans="1:17" ht="12.75">
      <c r="A10" s="3"/>
      <c r="B10" s="29" t="s">
        <v>17</v>
      </c>
      <c r="C10" s="63">
        <v>417600376</v>
      </c>
      <c r="D10" s="64">
        <v>409989095</v>
      </c>
      <c r="E10" s="65">
        <f aca="true" t="shared" si="0" ref="E10:E33">($D10-$C10)</f>
        <v>-7611281</v>
      </c>
      <c r="F10" s="63">
        <v>453453206</v>
      </c>
      <c r="G10" s="64">
        <v>405045251</v>
      </c>
      <c r="H10" s="65">
        <f aca="true" t="shared" si="1" ref="H10:H33">($G10-$F10)</f>
        <v>-48407955</v>
      </c>
      <c r="I10" s="65">
        <v>422140383</v>
      </c>
      <c r="J10" s="30">
        <f aca="true" t="shared" si="2" ref="J10:J33">IF($C10=0,0,($E10/$C10)*100)</f>
        <v>-1.822623119477268</v>
      </c>
      <c r="K10" s="31">
        <f aca="true" t="shared" si="3" ref="K10:K33">IF($F10=0,0,($H10/$F10)*100)</f>
        <v>-10.675402524334562</v>
      </c>
      <c r="L10" s="84">
        <v>9502255</v>
      </c>
      <c r="M10" s="85">
        <v>-27154062</v>
      </c>
      <c r="N10" s="32">
        <f aca="true" t="shared" si="4" ref="N10:N33">IF($L10=0,0,($E10/$L10)*100)</f>
        <v>-80.09973422098227</v>
      </c>
      <c r="O10" s="31">
        <f aca="true" t="shared" si="5" ref="O10:O33">IF($M10=0,0,($H10/$M10)*100)</f>
        <v>178.27150501460886</v>
      </c>
      <c r="P10" s="6"/>
      <c r="Q10" s="33"/>
    </row>
    <row r="11" spans="1:17" ht="16.5">
      <c r="A11" s="7"/>
      <c r="B11" s="34" t="s">
        <v>18</v>
      </c>
      <c r="C11" s="66">
        <v>1040308648</v>
      </c>
      <c r="D11" s="67">
        <v>1049810903</v>
      </c>
      <c r="E11" s="68">
        <f t="shared" si="0"/>
        <v>9502255</v>
      </c>
      <c r="F11" s="66">
        <v>1110410432</v>
      </c>
      <c r="G11" s="67">
        <v>1083256370</v>
      </c>
      <c r="H11" s="68">
        <f t="shared" si="1"/>
        <v>-27154062</v>
      </c>
      <c r="I11" s="68">
        <v>1141044169</v>
      </c>
      <c r="J11" s="35">
        <f t="shared" si="2"/>
        <v>0.91340728718041</v>
      </c>
      <c r="K11" s="36">
        <f t="shared" si="3"/>
        <v>-2.4454076814725023</v>
      </c>
      <c r="L11" s="86">
        <v>9502255</v>
      </c>
      <c r="M11" s="87">
        <v>-27154062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386418766</v>
      </c>
      <c r="D13" s="64">
        <v>382858803</v>
      </c>
      <c r="E13" s="65">
        <f t="shared" si="0"/>
        <v>-3559963</v>
      </c>
      <c r="F13" s="63">
        <v>407671798</v>
      </c>
      <c r="G13" s="64">
        <v>427055155</v>
      </c>
      <c r="H13" s="65">
        <f t="shared" si="1"/>
        <v>19383357</v>
      </c>
      <c r="I13" s="65">
        <v>455630615</v>
      </c>
      <c r="J13" s="30">
        <f t="shared" si="2"/>
        <v>-0.92127073352333</v>
      </c>
      <c r="K13" s="31">
        <f t="shared" si="3"/>
        <v>4.754647511820281</v>
      </c>
      <c r="L13" s="84">
        <v>24153234</v>
      </c>
      <c r="M13" s="85">
        <v>12172433</v>
      </c>
      <c r="N13" s="32">
        <f t="shared" si="4"/>
        <v>-14.739073864808333</v>
      </c>
      <c r="O13" s="31">
        <f t="shared" si="5"/>
        <v>159.23979207772186</v>
      </c>
      <c r="P13" s="6"/>
      <c r="Q13" s="33"/>
    </row>
    <row r="14" spans="1:17" ht="12.75">
      <c r="A14" s="3"/>
      <c r="B14" s="29" t="s">
        <v>21</v>
      </c>
      <c r="C14" s="63">
        <v>88232030</v>
      </c>
      <c r="D14" s="64">
        <v>8988659</v>
      </c>
      <c r="E14" s="65">
        <f t="shared" si="0"/>
        <v>-79243371</v>
      </c>
      <c r="F14" s="63">
        <v>93084791</v>
      </c>
      <c r="G14" s="64">
        <v>9767525</v>
      </c>
      <c r="H14" s="65">
        <f t="shared" si="1"/>
        <v>-83317266</v>
      </c>
      <c r="I14" s="65">
        <v>10617077</v>
      </c>
      <c r="J14" s="30">
        <f t="shared" si="2"/>
        <v>-89.81247626287188</v>
      </c>
      <c r="K14" s="31">
        <f t="shared" si="3"/>
        <v>-89.50685187658637</v>
      </c>
      <c r="L14" s="84">
        <v>24153234</v>
      </c>
      <c r="M14" s="85">
        <v>12172433</v>
      </c>
      <c r="N14" s="32">
        <f t="shared" si="4"/>
        <v>-328.0859656309379</v>
      </c>
      <c r="O14" s="31">
        <f t="shared" si="5"/>
        <v>-684.4750429104847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24153234</v>
      </c>
      <c r="M15" s="85">
        <v>12172433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91297940</v>
      </c>
      <c r="D16" s="64">
        <v>100159210</v>
      </c>
      <c r="E16" s="65">
        <f t="shared" si="0"/>
        <v>8861270</v>
      </c>
      <c r="F16" s="63">
        <v>96319326</v>
      </c>
      <c r="G16" s="64">
        <v>106168762</v>
      </c>
      <c r="H16" s="65">
        <f t="shared" si="1"/>
        <v>9849436</v>
      </c>
      <c r="I16" s="65">
        <v>112538888</v>
      </c>
      <c r="J16" s="30">
        <f t="shared" si="2"/>
        <v>9.705881644207963</v>
      </c>
      <c r="K16" s="31">
        <f t="shared" si="3"/>
        <v>10.225814910706497</v>
      </c>
      <c r="L16" s="84">
        <v>24153234</v>
      </c>
      <c r="M16" s="85">
        <v>12172433</v>
      </c>
      <c r="N16" s="32">
        <f t="shared" si="4"/>
        <v>36.68771643581973</v>
      </c>
      <c r="O16" s="31">
        <f t="shared" si="5"/>
        <v>80.91591878139728</v>
      </c>
      <c r="P16" s="6"/>
      <c r="Q16" s="33"/>
    </row>
    <row r="17" spans="1:17" ht="12.75">
      <c r="A17" s="3"/>
      <c r="B17" s="29" t="s">
        <v>23</v>
      </c>
      <c r="C17" s="63">
        <v>429075948</v>
      </c>
      <c r="D17" s="64">
        <v>527171246</v>
      </c>
      <c r="E17" s="65">
        <f t="shared" si="0"/>
        <v>98095298</v>
      </c>
      <c r="F17" s="63">
        <v>451797875</v>
      </c>
      <c r="G17" s="64">
        <v>518054781</v>
      </c>
      <c r="H17" s="65">
        <f t="shared" si="1"/>
        <v>66256906</v>
      </c>
      <c r="I17" s="65">
        <v>534786933</v>
      </c>
      <c r="J17" s="42">
        <f t="shared" si="2"/>
        <v>22.861989458332445</v>
      </c>
      <c r="K17" s="31">
        <f t="shared" si="3"/>
        <v>14.665165479142637</v>
      </c>
      <c r="L17" s="88">
        <v>24153234</v>
      </c>
      <c r="M17" s="85">
        <v>12172433</v>
      </c>
      <c r="N17" s="32">
        <f t="shared" si="4"/>
        <v>406.1373230599265</v>
      </c>
      <c r="O17" s="31">
        <f t="shared" si="5"/>
        <v>544.3193320513656</v>
      </c>
      <c r="P17" s="6"/>
      <c r="Q17" s="33"/>
    </row>
    <row r="18" spans="1:17" ht="16.5">
      <c r="A18" s="3"/>
      <c r="B18" s="34" t="s">
        <v>24</v>
      </c>
      <c r="C18" s="66">
        <v>995024684</v>
      </c>
      <c r="D18" s="67">
        <v>1019177918</v>
      </c>
      <c r="E18" s="68">
        <f t="shared" si="0"/>
        <v>24153234</v>
      </c>
      <c r="F18" s="66">
        <v>1048873790</v>
      </c>
      <c r="G18" s="67">
        <v>1061046223</v>
      </c>
      <c r="H18" s="68">
        <f t="shared" si="1"/>
        <v>12172433</v>
      </c>
      <c r="I18" s="68">
        <v>1113573513</v>
      </c>
      <c r="J18" s="43">
        <f t="shared" si="2"/>
        <v>2.427400484468785</v>
      </c>
      <c r="K18" s="36">
        <f t="shared" si="3"/>
        <v>1.160524089366367</v>
      </c>
      <c r="L18" s="89">
        <v>24153234</v>
      </c>
      <c r="M18" s="87">
        <v>12172433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45283964</v>
      </c>
      <c r="D19" s="73">
        <v>30632985</v>
      </c>
      <c r="E19" s="74">
        <f t="shared" si="0"/>
        <v>-14650979</v>
      </c>
      <c r="F19" s="75">
        <v>61536642</v>
      </c>
      <c r="G19" s="76">
        <v>22210147</v>
      </c>
      <c r="H19" s="77">
        <f t="shared" si="1"/>
        <v>-39326495</v>
      </c>
      <c r="I19" s="77">
        <v>27470656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6086956</v>
      </c>
      <c r="E22" s="65">
        <f t="shared" si="0"/>
        <v>6086956</v>
      </c>
      <c r="F22" s="63">
        <v>0</v>
      </c>
      <c r="G22" s="64">
        <v>16566956</v>
      </c>
      <c r="H22" s="65">
        <f t="shared" si="1"/>
        <v>16566956</v>
      </c>
      <c r="I22" s="65">
        <v>13123478</v>
      </c>
      <c r="J22" s="30">
        <f t="shared" si="2"/>
        <v>0</v>
      </c>
      <c r="K22" s="31">
        <f t="shared" si="3"/>
        <v>0</v>
      </c>
      <c r="L22" s="84">
        <v>-9099340</v>
      </c>
      <c r="M22" s="85">
        <v>-86641912</v>
      </c>
      <c r="N22" s="32">
        <f t="shared" si="4"/>
        <v>-66.89447806104619</v>
      </c>
      <c r="O22" s="31">
        <f t="shared" si="5"/>
        <v>-19.121180058907285</v>
      </c>
      <c r="P22" s="6"/>
      <c r="Q22" s="33"/>
    </row>
    <row r="23" spans="1:17" ht="12.75">
      <c r="A23" s="7"/>
      <c r="B23" s="29" t="s">
        <v>28</v>
      </c>
      <c r="C23" s="63">
        <v>9582150</v>
      </c>
      <c r="D23" s="64">
        <v>34259477</v>
      </c>
      <c r="E23" s="65">
        <f t="shared" si="0"/>
        <v>24677327</v>
      </c>
      <c r="F23" s="63">
        <v>14691036</v>
      </c>
      <c r="G23" s="64">
        <v>12616009</v>
      </c>
      <c r="H23" s="65">
        <f t="shared" si="1"/>
        <v>-2075027</v>
      </c>
      <c r="I23" s="65">
        <v>11326179</v>
      </c>
      <c r="J23" s="30">
        <f t="shared" si="2"/>
        <v>257.5343425014219</v>
      </c>
      <c r="K23" s="31">
        <f t="shared" si="3"/>
        <v>-14.124442959638788</v>
      </c>
      <c r="L23" s="84">
        <v>-9099340</v>
      </c>
      <c r="M23" s="85">
        <v>-86641912</v>
      </c>
      <c r="N23" s="32">
        <f t="shared" si="4"/>
        <v>-271.1990869667471</v>
      </c>
      <c r="O23" s="31">
        <f t="shared" si="5"/>
        <v>2.394945993343268</v>
      </c>
      <c r="P23" s="6"/>
      <c r="Q23" s="33"/>
    </row>
    <row r="24" spans="1:17" ht="12.75">
      <c r="A24" s="7"/>
      <c r="B24" s="29" t="s">
        <v>29</v>
      </c>
      <c r="C24" s="63">
        <v>134311450</v>
      </c>
      <c r="D24" s="64">
        <v>94447827</v>
      </c>
      <c r="E24" s="65">
        <f t="shared" si="0"/>
        <v>-39863623</v>
      </c>
      <c r="F24" s="63">
        <v>151020800</v>
      </c>
      <c r="G24" s="64">
        <v>49886959</v>
      </c>
      <c r="H24" s="65">
        <f t="shared" si="1"/>
        <v>-101133841</v>
      </c>
      <c r="I24" s="65">
        <v>56073044</v>
      </c>
      <c r="J24" s="30">
        <f t="shared" si="2"/>
        <v>-29.679988563893843</v>
      </c>
      <c r="K24" s="31">
        <f t="shared" si="3"/>
        <v>-66.96682907255159</v>
      </c>
      <c r="L24" s="84">
        <v>-9099340</v>
      </c>
      <c r="M24" s="85">
        <v>-86641912</v>
      </c>
      <c r="N24" s="32">
        <f t="shared" si="4"/>
        <v>438.0935650277932</v>
      </c>
      <c r="O24" s="31">
        <f t="shared" si="5"/>
        <v>116.72623406556401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-9099340</v>
      </c>
      <c r="M25" s="85">
        <v>-86641912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143893600</v>
      </c>
      <c r="D26" s="67">
        <v>134794260</v>
      </c>
      <c r="E26" s="68">
        <f t="shared" si="0"/>
        <v>-9099340</v>
      </c>
      <c r="F26" s="66">
        <v>165711836</v>
      </c>
      <c r="G26" s="67">
        <v>79069924</v>
      </c>
      <c r="H26" s="68">
        <f t="shared" si="1"/>
        <v>-86641912</v>
      </c>
      <c r="I26" s="68">
        <v>80522701</v>
      </c>
      <c r="J26" s="43">
        <f t="shared" si="2"/>
        <v>-6.323658592182</v>
      </c>
      <c r="K26" s="36">
        <f t="shared" si="3"/>
        <v>-52.28468532567583</v>
      </c>
      <c r="L26" s="89">
        <v>-9099340</v>
      </c>
      <c r="M26" s="87">
        <v>-86641912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6466400</v>
      </c>
      <c r="D28" s="64">
        <v>0</v>
      </c>
      <c r="E28" s="65">
        <f t="shared" si="0"/>
        <v>-6466400</v>
      </c>
      <c r="F28" s="63">
        <v>9000000</v>
      </c>
      <c r="G28" s="64">
        <v>0</v>
      </c>
      <c r="H28" s="65">
        <f t="shared" si="1"/>
        <v>-9000000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-9099340</v>
      </c>
      <c r="M28" s="85">
        <v>-86641912</v>
      </c>
      <c r="N28" s="32">
        <f t="shared" si="4"/>
        <v>71.06449478753404</v>
      </c>
      <c r="O28" s="31">
        <f t="shared" si="5"/>
        <v>10.387582397766106</v>
      </c>
      <c r="P28" s="6"/>
      <c r="Q28" s="33"/>
    </row>
    <row r="29" spans="1:17" ht="12.75">
      <c r="A29" s="7"/>
      <c r="B29" s="29" t="s">
        <v>33</v>
      </c>
      <c r="C29" s="63">
        <v>16000000</v>
      </c>
      <c r="D29" s="64">
        <v>28191305</v>
      </c>
      <c r="E29" s="65">
        <f t="shared" si="0"/>
        <v>12191305</v>
      </c>
      <c r="F29" s="63">
        <v>16000000</v>
      </c>
      <c r="G29" s="64">
        <v>35888695</v>
      </c>
      <c r="H29" s="65">
        <f t="shared" si="1"/>
        <v>19888695</v>
      </c>
      <c r="I29" s="65">
        <v>39393043</v>
      </c>
      <c r="J29" s="30">
        <f t="shared" si="2"/>
        <v>76.19565625</v>
      </c>
      <c r="K29" s="31">
        <f t="shared" si="3"/>
        <v>124.30434374999999</v>
      </c>
      <c r="L29" s="84">
        <v>-9099340</v>
      </c>
      <c r="M29" s="85">
        <v>-86641912</v>
      </c>
      <c r="N29" s="32">
        <f t="shared" si="4"/>
        <v>-133.98010185354104</v>
      </c>
      <c r="O29" s="31">
        <f t="shared" si="5"/>
        <v>-22.95505089961542</v>
      </c>
      <c r="P29" s="6"/>
      <c r="Q29" s="33"/>
    </row>
    <row r="30" spans="1:17" ht="12.75">
      <c r="A30" s="7"/>
      <c r="B30" s="29" t="s">
        <v>34</v>
      </c>
      <c r="C30" s="63">
        <v>55264656</v>
      </c>
      <c r="D30" s="64">
        <v>0</v>
      </c>
      <c r="E30" s="65">
        <f t="shared" si="0"/>
        <v>-55264656</v>
      </c>
      <c r="F30" s="63">
        <v>71893936</v>
      </c>
      <c r="G30" s="64">
        <v>0</v>
      </c>
      <c r="H30" s="65">
        <f t="shared" si="1"/>
        <v>-71893936</v>
      </c>
      <c r="I30" s="65">
        <v>0</v>
      </c>
      <c r="J30" s="30">
        <f t="shared" si="2"/>
        <v>-100</v>
      </c>
      <c r="K30" s="31">
        <f t="shared" si="3"/>
        <v>-100</v>
      </c>
      <c r="L30" s="84">
        <v>-9099340</v>
      </c>
      <c r="M30" s="85">
        <v>-86641912</v>
      </c>
      <c r="N30" s="32">
        <f t="shared" si="4"/>
        <v>607.3479615005044</v>
      </c>
      <c r="O30" s="31">
        <f t="shared" si="5"/>
        <v>82.978242677747</v>
      </c>
      <c r="P30" s="6"/>
      <c r="Q30" s="33"/>
    </row>
    <row r="31" spans="1:17" ht="12.75">
      <c r="A31" s="7"/>
      <c r="B31" s="29" t="s">
        <v>35</v>
      </c>
      <c r="C31" s="63">
        <v>36721422</v>
      </c>
      <c r="D31" s="64">
        <v>49082610</v>
      </c>
      <c r="E31" s="65">
        <f t="shared" si="0"/>
        <v>12361188</v>
      </c>
      <c r="F31" s="63">
        <v>40050000</v>
      </c>
      <c r="G31" s="64">
        <v>23434785</v>
      </c>
      <c r="H31" s="65">
        <f t="shared" si="1"/>
        <v>-16615215</v>
      </c>
      <c r="I31" s="65">
        <v>26586089</v>
      </c>
      <c r="J31" s="30">
        <f t="shared" si="2"/>
        <v>33.66206243320316</v>
      </c>
      <c r="K31" s="31">
        <f t="shared" si="3"/>
        <v>-41.4861797752809</v>
      </c>
      <c r="L31" s="84">
        <v>-9099340</v>
      </c>
      <c r="M31" s="85">
        <v>-86641912</v>
      </c>
      <c r="N31" s="32">
        <f t="shared" si="4"/>
        <v>-135.84708341484108</v>
      </c>
      <c r="O31" s="31">
        <f t="shared" si="5"/>
        <v>19.17687942989993</v>
      </c>
      <c r="P31" s="6"/>
      <c r="Q31" s="33"/>
    </row>
    <row r="32" spans="1:17" ht="12.75">
      <c r="A32" s="7"/>
      <c r="B32" s="29" t="s">
        <v>36</v>
      </c>
      <c r="C32" s="63">
        <v>29441122</v>
      </c>
      <c r="D32" s="64">
        <v>57520345</v>
      </c>
      <c r="E32" s="65">
        <f t="shared" si="0"/>
        <v>28079223</v>
      </c>
      <c r="F32" s="63">
        <v>28767900</v>
      </c>
      <c r="G32" s="64">
        <v>19746444</v>
      </c>
      <c r="H32" s="65">
        <f t="shared" si="1"/>
        <v>-9021456</v>
      </c>
      <c r="I32" s="65">
        <v>14543569</v>
      </c>
      <c r="J32" s="30">
        <f t="shared" si="2"/>
        <v>95.37416067227329</v>
      </c>
      <c r="K32" s="31">
        <f t="shared" si="3"/>
        <v>-31.359452723347896</v>
      </c>
      <c r="L32" s="84">
        <v>-9099340</v>
      </c>
      <c r="M32" s="85">
        <v>-86641912</v>
      </c>
      <c r="N32" s="32">
        <f t="shared" si="4"/>
        <v>-308.5852710196564</v>
      </c>
      <c r="O32" s="31">
        <f t="shared" si="5"/>
        <v>10.41234639420238</v>
      </c>
      <c r="P32" s="6"/>
      <c r="Q32" s="33"/>
    </row>
    <row r="33" spans="1:17" ht="17.25" thickBot="1">
      <c r="A33" s="7"/>
      <c r="B33" s="57" t="s">
        <v>37</v>
      </c>
      <c r="C33" s="81">
        <v>143893600</v>
      </c>
      <c r="D33" s="82">
        <v>134794260</v>
      </c>
      <c r="E33" s="83">
        <f t="shared" si="0"/>
        <v>-9099340</v>
      </c>
      <c r="F33" s="81">
        <v>165711836</v>
      </c>
      <c r="G33" s="82">
        <v>79069924</v>
      </c>
      <c r="H33" s="83">
        <f t="shared" si="1"/>
        <v>-86641912</v>
      </c>
      <c r="I33" s="83">
        <v>80522701</v>
      </c>
      <c r="J33" s="58">
        <f t="shared" si="2"/>
        <v>-6.323658592182</v>
      </c>
      <c r="K33" s="59">
        <f t="shared" si="3"/>
        <v>-52.28468532567583</v>
      </c>
      <c r="L33" s="96">
        <v>-9099340</v>
      </c>
      <c r="M33" s="97">
        <v>-86641912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299852683</v>
      </c>
      <c r="M8" s="85">
        <v>298878371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452283429</v>
      </c>
      <c r="D9" s="64">
        <v>714454766</v>
      </c>
      <c r="E9" s="65">
        <f>($D9-$C9)</f>
        <v>262171337</v>
      </c>
      <c r="F9" s="63">
        <v>477159018</v>
      </c>
      <c r="G9" s="64">
        <v>750177496</v>
      </c>
      <c r="H9" s="65">
        <f>($G9-$F9)</f>
        <v>273018478</v>
      </c>
      <c r="I9" s="65">
        <v>787686377</v>
      </c>
      <c r="J9" s="30">
        <f>IF($C9=0,0,($E9/$C9)*100)</f>
        <v>57.96616019730406</v>
      </c>
      <c r="K9" s="31">
        <f>IF($F9=0,0,($H9/$F9)*100)</f>
        <v>57.217503536735</v>
      </c>
      <c r="L9" s="84">
        <v>299852683</v>
      </c>
      <c r="M9" s="85">
        <v>298878371</v>
      </c>
      <c r="N9" s="32">
        <f>IF($L9=0,0,($E9/$L9)*100)</f>
        <v>87.4333804110067</v>
      </c>
      <c r="O9" s="31">
        <f>IF($M9=0,0,($H9/$M9)*100)</f>
        <v>91.34768671500822</v>
      </c>
      <c r="P9" s="6"/>
      <c r="Q9" s="33"/>
    </row>
    <row r="10" spans="1:17" ht="12.75">
      <c r="A10" s="3"/>
      <c r="B10" s="29" t="s">
        <v>17</v>
      </c>
      <c r="C10" s="63">
        <v>482261537</v>
      </c>
      <c r="D10" s="64">
        <v>519942883</v>
      </c>
      <c r="E10" s="65">
        <f aca="true" t="shared" si="0" ref="E10:E33">($D10-$C10)</f>
        <v>37681346</v>
      </c>
      <c r="F10" s="63">
        <v>524584284</v>
      </c>
      <c r="G10" s="64">
        <v>550444177</v>
      </c>
      <c r="H10" s="65">
        <f aca="true" t="shared" si="1" ref="H10:H33">($G10-$F10)</f>
        <v>25859893</v>
      </c>
      <c r="I10" s="65">
        <v>577053342</v>
      </c>
      <c r="J10" s="30">
        <f aca="true" t="shared" si="2" ref="J10:J33">IF($C10=0,0,($E10/$C10)*100)</f>
        <v>7.813466990215312</v>
      </c>
      <c r="K10" s="31">
        <f aca="true" t="shared" si="3" ref="K10:K33">IF($F10=0,0,($H10/$F10)*100)</f>
        <v>4.9295973571331775</v>
      </c>
      <c r="L10" s="84">
        <v>299852683</v>
      </c>
      <c r="M10" s="85">
        <v>298878371</v>
      </c>
      <c r="N10" s="32">
        <f aca="true" t="shared" si="4" ref="N10:N33">IF($L10=0,0,($E10/$L10)*100)</f>
        <v>12.566619588993305</v>
      </c>
      <c r="O10" s="31">
        <f aca="true" t="shared" si="5" ref="O10:O33">IF($M10=0,0,($H10/$M10)*100)</f>
        <v>8.652313284991774</v>
      </c>
      <c r="P10" s="6"/>
      <c r="Q10" s="33"/>
    </row>
    <row r="11" spans="1:17" ht="16.5">
      <c r="A11" s="7"/>
      <c r="B11" s="34" t="s">
        <v>18</v>
      </c>
      <c r="C11" s="66">
        <v>934544966</v>
      </c>
      <c r="D11" s="67">
        <v>1234397649</v>
      </c>
      <c r="E11" s="68">
        <f t="shared" si="0"/>
        <v>299852683</v>
      </c>
      <c r="F11" s="66">
        <v>1001743302</v>
      </c>
      <c r="G11" s="67">
        <v>1300621673</v>
      </c>
      <c r="H11" s="68">
        <f t="shared" si="1"/>
        <v>298878371</v>
      </c>
      <c r="I11" s="68">
        <v>1364739719</v>
      </c>
      <c r="J11" s="35">
        <f t="shared" si="2"/>
        <v>32.08542059601657</v>
      </c>
      <c r="K11" s="36">
        <f t="shared" si="3"/>
        <v>29.83582424791696</v>
      </c>
      <c r="L11" s="86">
        <v>299852683</v>
      </c>
      <c r="M11" s="87">
        <v>298878371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366060730</v>
      </c>
      <c r="D13" s="64">
        <v>383261790</v>
      </c>
      <c r="E13" s="65">
        <f t="shared" si="0"/>
        <v>17201060</v>
      </c>
      <c r="F13" s="63">
        <v>386194070</v>
      </c>
      <c r="G13" s="64">
        <v>402424931</v>
      </c>
      <c r="H13" s="65">
        <f t="shared" si="1"/>
        <v>16230861</v>
      </c>
      <c r="I13" s="65">
        <v>422546178</v>
      </c>
      <c r="J13" s="30">
        <f t="shared" si="2"/>
        <v>4.698963475268162</v>
      </c>
      <c r="K13" s="31">
        <f t="shared" si="3"/>
        <v>4.2027732326392275</v>
      </c>
      <c r="L13" s="84">
        <v>264171192</v>
      </c>
      <c r="M13" s="85">
        <v>272235488</v>
      </c>
      <c r="N13" s="32">
        <f t="shared" si="4"/>
        <v>6.511330728295309</v>
      </c>
      <c r="O13" s="31">
        <f t="shared" si="5"/>
        <v>5.962066562020011</v>
      </c>
      <c r="P13" s="6"/>
      <c r="Q13" s="33"/>
    </row>
    <row r="14" spans="1:17" ht="12.75">
      <c r="A14" s="3"/>
      <c r="B14" s="29" t="s">
        <v>21</v>
      </c>
      <c r="C14" s="63">
        <v>3326427</v>
      </c>
      <c r="D14" s="64">
        <v>25000</v>
      </c>
      <c r="E14" s="65">
        <f t="shared" si="0"/>
        <v>-3301427</v>
      </c>
      <c r="F14" s="63">
        <v>3502728</v>
      </c>
      <c r="G14" s="64">
        <v>26250</v>
      </c>
      <c r="H14" s="65">
        <f t="shared" si="1"/>
        <v>-3476478</v>
      </c>
      <c r="I14" s="65">
        <v>27563</v>
      </c>
      <c r="J14" s="30">
        <f t="shared" si="2"/>
        <v>-99.2484428487383</v>
      </c>
      <c r="K14" s="31">
        <f t="shared" si="3"/>
        <v>-99.25058411615176</v>
      </c>
      <c r="L14" s="84">
        <v>264171192</v>
      </c>
      <c r="M14" s="85">
        <v>272235488</v>
      </c>
      <c r="N14" s="32">
        <f t="shared" si="4"/>
        <v>-1.2497301371150265</v>
      </c>
      <c r="O14" s="31">
        <f t="shared" si="5"/>
        <v>-1.2770113204344615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264171192</v>
      </c>
      <c r="M15" s="85">
        <v>272235488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79050000</v>
      </c>
      <c r="D16" s="64">
        <v>130625000</v>
      </c>
      <c r="E16" s="65">
        <f t="shared" si="0"/>
        <v>51575000</v>
      </c>
      <c r="F16" s="63">
        <v>83397750</v>
      </c>
      <c r="G16" s="64">
        <v>137156250</v>
      </c>
      <c r="H16" s="65">
        <f t="shared" si="1"/>
        <v>53758500</v>
      </c>
      <c r="I16" s="65">
        <v>144014063</v>
      </c>
      <c r="J16" s="30">
        <f t="shared" si="2"/>
        <v>65.24351676154333</v>
      </c>
      <c r="K16" s="31">
        <f t="shared" si="3"/>
        <v>64.4603721323417</v>
      </c>
      <c r="L16" s="84">
        <v>264171192</v>
      </c>
      <c r="M16" s="85">
        <v>272235488</v>
      </c>
      <c r="N16" s="32">
        <f t="shared" si="4"/>
        <v>19.523324859737166</v>
      </c>
      <c r="O16" s="31">
        <f t="shared" si="5"/>
        <v>19.747058105811686</v>
      </c>
      <c r="P16" s="6"/>
      <c r="Q16" s="33"/>
    </row>
    <row r="17" spans="1:17" ht="12.75">
      <c r="A17" s="3"/>
      <c r="B17" s="29" t="s">
        <v>23</v>
      </c>
      <c r="C17" s="63">
        <v>486580006</v>
      </c>
      <c r="D17" s="64">
        <v>685276565</v>
      </c>
      <c r="E17" s="65">
        <f t="shared" si="0"/>
        <v>198696559</v>
      </c>
      <c r="F17" s="63">
        <v>513099995</v>
      </c>
      <c r="G17" s="64">
        <v>718822600</v>
      </c>
      <c r="H17" s="65">
        <f t="shared" si="1"/>
        <v>205722605</v>
      </c>
      <c r="I17" s="65">
        <v>753624345</v>
      </c>
      <c r="J17" s="42">
        <f t="shared" si="2"/>
        <v>40.83533161039913</v>
      </c>
      <c r="K17" s="31">
        <f t="shared" si="3"/>
        <v>40.09405710479494</v>
      </c>
      <c r="L17" s="88">
        <v>264171192</v>
      </c>
      <c r="M17" s="85">
        <v>272235488</v>
      </c>
      <c r="N17" s="32">
        <f t="shared" si="4"/>
        <v>75.21507454908254</v>
      </c>
      <c r="O17" s="31">
        <f t="shared" si="5"/>
        <v>75.56788665260277</v>
      </c>
      <c r="P17" s="6"/>
      <c r="Q17" s="33"/>
    </row>
    <row r="18" spans="1:17" ht="16.5">
      <c r="A18" s="3"/>
      <c r="B18" s="34" t="s">
        <v>24</v>
      </c>
      <c r="C18" s="66">
        <v>935017163</v>
      </c>
      <c r="D18" s="67">
        <v>1199188355</v>
      </c>
      <c r="E18" s="68">
        <f t="shared" si="0"/>
        <v>264171192</v>
      </c>
      <c r="F18" s="66">
        <v>986194543</v>
      </c>
      <c r="G18" s="67">
        <v>1258430031</v>
      </c>
      <c r="H18" s="68">
        <f t="shared" si="1"/>
        <v>272235488</v>
      </c>
      <c r="I18" s="68">
        <v>1320212149</v>
      </c>
      <c r="J18" s="43">
        <f t="shared" si="2"/>
        <v>28.25308480460481</v>
      </c>
      <c r="K18" s="36">
        <f t="shared" si="3"/>
        <v>27.604643519103313</v>
      </c>
      <c r="L18" s="89">
        <v>264171192</v>
      </c>
      <c r="M18" s="87">
        <v>272235488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-472197</v>
      </c>
      <c r="D19" s="73">
        <v>35209294</v>
      </c>
      <c r="E19" s="74">
        <f t="shared" si="0"/>
        <v>35681491</v>
      </c>
      <c r="F19" s="75">
        <v>15548759</v>
      </c>
      <c r="G19" s="76">
        <v>42191642</v>
      </c>
      <c r="H19" s="77">
        <f t="shared" si="1"/>
        <v>26642883</v>
      </c>
      <c r="I19" s="77">
        <v>44527570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4021135261</v>
      </c>
      <c r="M22" s="85">
        <v>4221066923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26086596</v>
      </c>
      <c r="D23" s="64">
        <v>4101408085</v>
      </c>
      <c r="E23" s="65">
        <f t="shared" si="0"/>
        <v>4075321489</v>
      </c>
      <c r="F23" s="63">
        <v>27469186</v>
      </c>
      <c r="G23" s="64">
        <v>4306304761</v>
      </c>
      <c r="H23" s="65">
        <f t="shared" si="1"/>
        <v>4278835575</v>
      </c>
      <c r="I23" s="65">
        <v>4521619999</v>
      </c>
      <c r="J23" s="30">
        <f t="shared" si="2"/>
        <v>15622.281607765151</v>
      </c>
      <c r="K23" s="31">
        <f t="shared" si="3"/>
        <v>15576.856099776674</v>
      </c>
      <c r="L23" s="84">
        <v>4021135261</v>
      </c>
      <c r="M23" s="85">
        <v>4221066923</v>
      </c>
      <c r="N23" s="32">
        <f t="shared" si="4"/>
        <v>101.34753557100002</v>
      </c>
      <c r="O23" s="31">
        <f t="shared" si="5"/>
        <v>101.36857939127255</v>
      </c>
      <c r="P23" s="6"/>
      <c r="Q23" s="33"/>
    </row>
    <row r="24" spans="1:17" ht="12.75">
      <c r="A24" s="7"/>
      <c r="B24" s="29" t="s">
        <v>29</v>
      </c>
      <c r="C24" s="63">
        <v>291037617</v>
      </c>
      <c r="D24" s="64">
        <v>236851389</v>
      </c>
      <c r="E24" s="65">
        <f t="shared" si="0"/>
        <v>-54186228</v>
      </c>
      <c r="F24" s="63">
        <v>306462610</v>
      </c>
      <c r="G24" s="64">
        <v>248693958</v>
      </c>
      <c r="H24" s="65">
        <f t="shared" si="1"/>
        <v>-57768652</v>
      </c>
      <c r="I24" s="65">
        <v>261128656</v>
      </c>
      <c r="J24" s="30">
        <f t="shared" si="2"/>
        <v>-18.618290157316675</v>
      </c>
      <c r="K24" s="31">
        <f t="shared" si="3"/>
        <v>-18.850146841730545</v>
      </c>
      <c r="L24" s="84">
        <v>4021135261</v>
      </c>
      <c r="M24" s="85">
        <v>4221066923</v>
      </c>
      <c r="N24" s="32">
        <f t="shared" si="4"/>
        <v>-1.3475355710000325</v>
      </c>
      <c r="O24" s="31">
        <f t="shared" si="5"/>
        <v>-1.3685793912725417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4021135261</v>
      </c>
      <c r="M25" s="85">
        <v>4221066923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317124213</v>
      </c>
      <c r="D26" s="67">
        <v>4338259474</v>
      </c>
      <c r="E26" s="68">
        <f t="shared" si="0"/>
        <v>4021135261</v>
      </c>
      <c r="F26" s="66">
        <v>333931796</v>
      </c>
      <c r="G26" s="67">
        <v>4554998719</v>
      </c>
      <c r="H26" s="68">
        <f t="shared" si="1"/>
        <v>4221066923</v>
      </c>
      <c r="I26" s="68">
        <v>4782748655</v>
      </c>
      <c r="J26" s="43">
        <f t="shared" si="2"/>
        <v>1268.0000757305781</v>
      </c>
      <c r="K26" s="36">
        <f t="shared" si="3"/>
        <v>1264.050615593371</v>
      </c>
      <c r="L26" s="89">
        <v>4021135261</v>
      </c>
      <c r="M26" s="87">
        <v>4221066923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291037617</v>
      </c>
      <c r="D28" s="64">
        <v>423296158</v>
      </c>
      <c r="E28" s="65">
        <f t="shared" si="0"/>
        <v>132258541</v>
      </c>
      <c r="F28" s="63">
        <v>306462610</v>
      </c>
      <c r="G28" s="64">
        <v>444460965</v>
      </c>
      <c r="H28" s="65">
        <f t="shared" si="1"/>
        <v>137998355</v>
      </c>
      <c r="I28" s="65">
        <v>466684013</v>
      </c>
      <c r="J28" s="30">
        <f t="shared" si="2"/>
        <v>45.443796016238</v>
      </c>
      <c r="K28" s="31">
        <f t="shared" si="3"/>
        <v>45.029426265083366</v>
      </c>
      <c r="L28" s="84">
        <v>227426925</v>
      </c>
      <c r="M28" s="85">
        <v>235793331</v>
      </c>
      <c r="N28" s="32">
        <f t="shared" si="4"/>
        <v>58.15430209066055</v>
      </c>
      <c r="O28" s="31">
        <f t="shared" si="5"/>
        <v>58.525130636540354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227426925</v>
      </c>
      <c r="M29" s="85">
        <v>235793331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250000</v>
      </c>
      <c r="E30" s="65">
        <f t="shared" si="0"/>
        <v>250000</v>
      </c>
      <c r="F30" s="63">
        <v>0</v>
      </c>
      <c r="G30" s="64">
        <v>262500</v>
      </c>
      <c r="H30" s="65">
        <f t="shared" si="1"/>
        <v>262500</v>
      </c>
      <c r="I30" s="65">
        <v>275625</v>
      </c>
      <c r="J30" s="30">
        <f t="shared" si="2"/>
        <v>0</v>
      </c>
      <c r="K30" s="31">
        <f t="shared" si="3"/>
        <v>0</v>
      </c>
      <c r="L30" s="84">
        <v>227426925</v>
      </c>
      <c r="M30" s="85">
        <v>235793331</v>
      </c>
      <c r="N30" s="32">
        <f t="shared" si="4"/>
        <v>0.1099254189010382</v>
      </c>
      <c r="O30" s="31">
        <f t="shared" si="5"/>
        <v>0.11132630379609845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227426925</v>
      </c>
      <c r="M31" s="85">
        <v>235793331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26086596</v>
      </c>
      <c r="D32" s="64">
        <v>121004980</v>
      </c>
      <c r="E32" s="65">
        <f t="shared" si="0"/>
        <v>94918384</v>
      </c>
      <c r="F32" s="63">
        <v>27469186</v>
      </c>
      <c r="G32" s="64">
        <v>125001662</v>
      </c>
      <c r="H32" s="65">
        <f t="shared" si="1"/>
        <v>97532476</v>
      </c>
      <c r="I32" s="65">
        <v>131251744</v>
      </c>
      <c r="J32" s="30">
        <f t="shared" si="2"/>
        <v>363.8588338624173</v>
      </c>
      <c r="K32" s="31">
        <f t="shared" si="3"/>
        <v>355.06139861588906</v>
      </c>
      <c r="L32" s="84">
        <v>227426925</v>
      </c>
      <c r="M32" s="85">
        <v>235793331</v>
      </c>
      <c r="N32" s="32">
        <f t="shared" si="4"/>
        <v>41.735772490438414</v>
      </c>
      <c r="O32" s="31">
        <f t="shared" si="5"/>
        <v>41.36354305966355</v>
      </c>
      <c r="P32" s="6"/>
      <c r="Q32" s="33"/>
    </row>
    <row r="33" spans="1:17" ht="17.25" thickBot="1">
      <c r="A33" s="7"/>
      <c r="B33" s="57" t="s">
        <v>37</v>
      </c>
      <c r="C33" s="81">
        <v>317124213</v>
      </c>
      <c r="D33" s="82">
        <v>544551138</v>
      </c>
      <c r="E33" s="83">
        <f t="shared" si="0"/>
        <v>227426925</v>
      </c>
      <c r="F33" s="81">
        <v>333931796</v>
      </c>
      <c r="G33" s="82">
        <v>569725127</v>
      </c>
      <c r="H33" s="83">
        <f t="shared" si="1"/>
        <v>235793331</v>
      </c>
      <c r="I33" s="83">
        <v>598211382</v>
      </c>
      <c r="J33" s="58">
        <f t="shared" si="2"/>
        <v>71.71540856137655</v>
      </c>
      <c r="K33" s="59">
        <f t="shared" si="3"/>
        <v>70.61122475441063</v>
      </c>
      <c r="L33" s="96">
        <v>227426925</v>
      </c>
      <c r="M33" s="97">
        <v>235793331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38372000</v>
      </c>
      <c r="D8" s="64">
        <v>-480978</v>
      </c>
      <c r="E8" s="65">
        <f>($D8-$C8)</f>
        <v>-38852978</v>
      </c>
      <c r="F8" s="63">
        <v>40674320</v>
      </c>
      <c r="G8" s="64">
        <v>-509837</v>
      </c>
      <c r="H8" s="65">
        <f>($G8-$F8)</f>
        <v>-41184157</v>
      </c>
      <c r="I8" s="65">
        <v>-540427</v>
      </c>
      <c r="J8" s="30">
        <f>IF($C8=0,0,($E8/$C8)*100)</f>
        <v>-101.25346085687481</v>
      </c>
      <c r="K8" s="31">
        <f>IF($F8=0,0,($H8/$F8)*100)</f>
        <v>-101.253461643612</v>
      </c>
      <c r="L8" s="84">
        <v>-55094678</v>
      </c>
      <c r="M8" s="85">
        <v>-61349469</v>
      </c>
      <c r="N8" s="32">
        <f>IF($L8=0,0,($E8/$L8)*100)</f>
        <v>70.52038311214017</v>
      </c>
      <c r="O8" s="31">
        <f>IF($M8=0,0,($H8/$M8)*100)</f>
        <v>67.13042129182895</v>
      </c>
      <c r="P8" s="6"/>
      <c r="Q8" s="33"/>
    </row>
    <row r="9" spans="1:17" ht="12.75">
      <c r="A9" s="3"/>
      <c r="B9" s="29" t="s">
        <v>16</v>
      </c>
      <c r="C9" s="63">
        <v>2194200</v>
      </c>
      <c r="D9" s="64">
        <v>80000</v>
      </c>
      <c r="E9" s="65">
        <f>($D9-$C9)</f>
        <v>-2114200</v>
      </c>
      <c r="F9" s="63">
        <v>2325852</v>
      </c>
      <c r="G9" s="64">
        <v>84800</v>
      </c>
      <c r="H9" s="65">
        <f>($G9-$F9)</f>
        <v>-2241052</v>
      </c>
      <c r="I9" s="65">
        <v>89888</v>
      </c>
      <c r="J9" s="30">
        <f>IF($C9=0,0,($E9/$C9)*100)</f>
        <v>-96.35402424573877</v>
      </c>
      <c r="K9" s="31">
        <f>IF($F9=0,0,($H9/$F9)*100)</f>
        <v>-96.35402424573877</v>
      </c>
      <c r="L9" s="84">
        <v>-55094678</v>
      </c>
      <c r="M9" s="85">
        <v>-61349469</v>
      </c>
      <c r="N9" s="32">
        <f>IF($L9=0,0,($E9/$L9)*100)</f>
        <v>3.8373942397848295</v>
      </c>
      <c r="O9" s="31">
        <f>IF($M9=0,0,($H9/$M9)*100)</f>
        <v>3.6529281125481297</v>
      </c>
      <c r="P9" s="6"/>
      <c r="Q9" s="33"/>
    </row>
    <row r="10" spans="1:17" ht="12.75">
      <c r="A10" s="3"/>
      <c r="B10" s="29" t="s">
        <v>17</v>
      </c>
      <c r="C10" s="63">
        <v>125531500</v>
      </c>
      <c r="D10" s="64">
        <v>111404000</v>
      </c>
      <c r="E10" s="65">
        <f aca="true" t="shared" si="0" ref="E10:E33">($D10-$C10)</f>
        <v>-14127500</v>
      </c>
      <c r="F10" s="63">
        <v>136012500</v>
      </c>
      <c r="G10" s="64">
        <v>118088240</v>
      </c>
      <c r="H10" s="65">
        <f aca="true" t="shared" si="1" ref="H10:H33">($G10-$F10)</f>
        <v>-17924260</v>
      </c>
      <c r="I10" s="65">
        <v>125173535</v>
      </c>
      <c r="J10" s="30">
        <f aca="true" t="shared" si="2" ref="J10:J33">IF($C10=0,0,($E10/$C10)*100)</f>
        <v>-11.254147365402309</v>
      </c>
      <c r="K10" s="31">
        <f aca="true" t="shared" si="3" ref="K10:K33">IF($F10=0,0,($H10/$F10)*100)</f>
        <v>-13.178391691940078</v>
      </c>
      <c r="L10" s="84">
        <v>-55094678</v>
      </c>
      <c r="M10" s="85">
        <v>-61349469</v>
      </c>
      <c r="N10" s="32">
        <f aca="true" t="shared" si="4" ref="N10:N33">IF($L10=0,0,($E10/$L10)*100)</f>
        <v>25.64222264807501</v>
      </c>
      <c r="O10" s="31">
        <f aca="true" t="shared" si="5" ref="O10:O33">IF($M10=0,0,($H10/$M10)*100)</f>
        <v>29.216650595622923</v>
      </c>
      <c r="P10" s="6"/>
      <c r="Q10" s="33"/>
    </row>
    <row r="11" spans="1:17" ht="16.5">
      <c r="A11" s="7"/>
      <c r="B11" s="34" t="s">
        <v>18</v>
      </c>
      <c r="C11" s="66">
        <v>166097700</v>
      </c>
      <c r="D11" s="67">
        <v>111003022</v>
      </c>
      <c r="E11" s="68">
        <f t="shared" si="0"/>
        <v>-55094678</v>
      </c>
      <c r="F11" s="66">
        <v>179012672</v>
      </c>
      <c r="G11" s="67">
        <v>117663203</v>
      </c>
      <c r="H11" s="68">
        <f t="shared" si="1"/>
        <v>-61349469</v>
      </c>
      <c r="I11" s="68">
        <v>124722996</v>
      </c>
      <c r="J11" s="35">
        <f t="shared" si="2"/>
        <v>-33.17004269174107</v>
      </c>
      <c r="K11" s="36">
        <f t="shared" si="3"/>
        <v>-34.271020210234056</v>
      </c>
      <c r="L11" s="86">
        <v>-55094678</v>
      </c>
      <c r="M11" s="87">
        <v>-61349469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69289989</v>
      </c>
      <c r="D13" s="64">
        <v>67994000</v>
      </c>
      <c r="E13" s="65">
        <f t="shared" si="0"/>
        <v>-1295989</v>
      </c>
      <c r="F13" s="63">
        <v>74140289</v>
      </c>
      <c r="G13" s="64">
        <v>73218440</v>
      </c>
      <c r="H13" s="65">
        <f t="shared" si="1"/>
        <v>-921849</v>
      </c>
      <c r="I13" s="65">
        <v>77611548</v>
      </c>
      <c r="J13" s="30">
        <f t="shared" si="2"/>
        <v>-1.8703841907089926</v>
      </c>
      <c r="K13" s="31">
        <f t="shared" si="3"/>
        <v>-1.2433846865636038</v>
      </c>
      <c r="L13" s="84">
        <v>-9104237</v>
      </c>
      <c r="M13" s="85">
        <v>-25820191</v>
      </c>
      <c r="N13" s="32">
        <f t="shared" si="4"/>
        <v>14.235009479652167</v>
      </c>
      <c r="O13" s="31">
        <f t="shared" si="5"/>
        <v>3.570264061950587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-9104237</v>
      </c>
      <c r="M14" s="85">
        <v>-25820191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-9104237</v>
      </c>
      <c r="M15" s="85">
        <v>-25820191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1500000</v>
      </c>
      <c r="E16" s="65">
        <f t="shared" si="0"/>
        <v>1500000</v>
      </c>
      <c r="F16" s="63">
        <v>0</v>
      </c>
      <c r="G16" s="64">
        <v>1590000</v>
      </c>
      <c r="H16" s="65">
        <f t="shared" si="1"/>
        <v>1590000</v>
      </c>
      <c r="I16" s="65">
        <v>1685400</v>
      </c>
      <c r="J16" s="30">
        <f t="shared" si="2"/>
        <v>0</v>
      </c>
      <c r="K16" s="31">
        <f t="shared" si="3"/>
        <v>0</v>
      </c>
      <c r="L16" s="84">
        <v>-9104237</v>
      </c>
      <c r="M16" s="85">
        <v>-25820191</v>
      </c>
      <c r="N16" s="32">
        <f t="shared" si="4"/>
        <v>-16.475845257543273</v>
      </c>
      <c r="O16" s="31">
        <f t="shared" si="5"/>
        <v>-6.157971488282174</v>
      </c>
      <c r="P16" s="6"/>
      <c r="Q16" s="33"/>
    </row>
    <row r="17" spans="1:17" ht="12.75">
      <c r="A17" s="3"/>
      <c r="B17" s="29" t="s">
        <v>23</v>
      </c>
      <c r="C17" s="63">
        <v>91121400</v>
      </c>
      <c r="D17" s="64">
        <v>81813152</v>
      </c>
      <c r="E17" s="65">
        <f t="shared" si="0"/>
        <v>-9308248</v>
      </c>
      <c r="F17" s="63">
        <v>98124428</v>
      </c>
      <c r="G17" s="64">
        <v>71636086</v>
      </c>
      <c r="H17" s="65">
        <f t="shared" si="1"/>
        <v>-26488342</v>
      </c>
      <c r="I17" s="65">
        <v>75934251</v>
      </c>
      <c r="J17" s="42">
        <f t="shared" si="2"/>
        <v>-10.215216184123598</v>
      </c>
      <c r="K17" s="31">
        <f t="shared" si="3"/>
        <v>-26.994646022293246</v>
      </c>
      <c r="L17" s="88">
        <v>-9104237</v>
      </c>
      <c r="M17" s="85">
        <v>-25820191</v>
      </c>
      <c r="N17" s="32">
        <f t="shared" si="4"/>
        <v>102.24083577789112</v>
      </c>
      <c r="O17" s="31">
        <f t="shared" si="5"/>
        <v>102.58770742633159</v>
      </c>
      <c r="P17" s="6"/>
      <c r="Q17" s="33"/>
    </row>
    <row r="18" spans="1:17" ht="16.5">
      <c r="A18" s="3"/>
      <c r="B18" s="34" t="s">
        <v>24</v>
      </c>
      <c r="C18" s="66">
        <v>160411389</v>
      </c>
      <c r="D18" s="67">
        <v>151307152</v>
      </c>
      <c r="E18" s="68">
        <f t="shared" si="0"/>
        <v>-9104237</v>
      </c>
      <c r="F18" s="66">
        <v>172264717</v>
      </c>
      <c r="G18" s="67">
        <v>146444526</v>
      </c>
      <c r="H18" s="68">
        <f t="shared" si="1"/>
        <v>-25820191</v>
      </c>
      <c r="I18" s="68">
        <v>155231199</v>
      </c>
      <c r="J18" s="43">
        <f t="shared" si="2"/>
        <v>-5.67555524377387</v>
      </c>
      <c r="K18" s="36">
        <f t="shared" si="3"/>
        <v>-14.988670605136164</v>
      </c>
      <c r="L18" s="89">
        <v>-9104237</v>
      </c>
      <c r="M18" s="87">
        <v>-25820191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5686311</v>
      </c>
      <c r="D19" s="73">
        <v>-40304130</v>
      </c>
      <c r="E19" s="74">
        <f t="shared" si="0"/>
        <v>-45990441</v>
      </c>
      <c r="F19" s="75">
        <v>6747955</v>
      </c>
      <c r="G19" s="76">
        <v>-28781323</v>
      </c>
      <c r="H19" s="77">
        <f t="shared" si="1"/>
        <v>-35529278</v>
      </c>
      <c r="I19" s="77">
        <v>-30508203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-4914000</v>
      </c>
      <c r="M22" s="85">
        <v>-1878840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2909000</v>
      </c>
      <c r="D23" s="64">
        <v>1736000</v>
      </c>
      <c r="E23" s="65">
        <f t="shared" si="0"/>
        <v>-1173000</v>
      </c>
      <c r="F23" s="63">
        <v>45000</v>
      </c>
      <c r="G23" s="64">
        <v>1840160</v>
      </c>
      <c r="H23" s="65">
        <f t="shared" si="1"/>
        <v>1795160</v>
      </c>
      <c r="I23" s="65">
        <v>1950570</v>
      </c>
      <c r="J23" s="30">
        <f t="shared" si="2"/>
        <v>-40.323135097971814</v>
      </c>
      <c r="K23" s="31">
        <f t="shared" si="3"/>
        <v>3989.2444444444445</v>
      </c>
      <c r="L23" s="84">
        <v>-4914000</v>
      </c>
      <c r="M23" s="85">
        <v>-1878840</v>
      </c>
      <c r="N23" s="32">
        <f t="shared" si="4"/>
        <v>23.87057387057387</v>
      </c>
      <c r="O23" s="31">
        <f t="shared" si="5"/>
        <v>-95.54618807349216</v>
      </c>
      <c r="P23" s="6"/>
      <c r="Q23" s="33"/>
    </row>
    <row r="24" spans="1:17" ht="12.75">
      <c r="A24" s="7"/>
      <c r="B24" s="29" t="s">
        <v>29</v>
      </c>
      <c r="C24" s="63">
        <v>27591000</v>
      </c>
      <c r="D24" s="64">
        <v>23850000</v>
      </c>
      <c r="E24" s="65">
        <f t="shared" si="0"/>
        <v>-3741000</v>
      </c>
      <c r="F24" s="63">
        <v>28955000</v>
      </c>
      <c r="G24" s="64">
        <v>25281000</v>
      </c>
      <c r="H24" s="65">
        <f t="shared" si="1"/>
        <v>-3674000</v>
      </c>
      <c r="I24" s="65">
        <v>26797860</v>
      </c>
      <c r="J24" s="30">
        <f t="shared" si="2"/>
        <v>-13.558769163857779</v>
      </c>
      <c r="K24" s="31">
        <f t="shared" si="3"/>
        <v>-12.68865480918667</v>
      </c>
      <c r="L24" s="84">
        <v>-4914000</v>
      </c>
      <c r="M24" s="85">
        <v>-1878840</v>
      </c>
      <c r="N24" s="32">
        <f t="shared" si="4"/>
        <v>76.12942612942612</v>
      </c>
      <c r="O24" s="31">
        <f t="shared" si="5"/>
        <v>195.54618807349215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-4914000</v>
      </c>
      <c r="M25" s="85">
        <v>-1878840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30500000</v>
      </c>
      <c r="D26" s="67">
        <v>25586000</v>
      </c>
      <c r="E26" s="68">
        <f t="shared" si="0"/>
        <v>-4914000</v>
      </c>
      <c r="F26" s="66">
        <v>29000000</v>
      </c>
      <c r="G26" s="67">
        <v>27121160</v>
      </c>
      <c r="H26" s="68">
        <f t="shared" si="1"/>
        <v>-1878840</v>
      </c>
      <c r="I26" s="68">
        <v>28748430</v>
      </c>
      <c r="J26" s="43">
        <f t="shared" si="2"/>
        <v>-16.111475409836064</v>
      </c>
      <c r="K26" s="36">
        <f t="shared" si="3"/>
        <v>-6.478758620689655</v>
      </c>
      <c r="L26" s="89">
        <v>-4914000</v>
      </c>
      <c r="M26" s="87">
        <v>-1878840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-4914000</v>
      </c>
      <c r="M28" s="85">
        <v>-1878840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600000</v>
      </c>
      <c r="E29" s="65">
        <f t="shared" si="0"/>
        <v>600000</v>
      </c>
      <c r="F29" s="63">
        <v>2000000</v>
      </c>
      <c r="G29" s="64">
        <v>636000</v>
      </c>
      <c r="H29" s="65">
        <f t="shared" si="1"/>
        <v>-1364000</v>
      </c>
      <c r="I29" s="65">
        <v>674160</v>
      </c>
      <c r="J29" s="30">
        <f t="shared" si="2"/>
        <v>0</v>
      </c>
      <c r="K29" s="31">
        <f t="shared" si="3"/>
        <v>-68.2</v>
      </c>
      <c r="L29" s="84">
        <v>-4914000</v>
      </c>
      <c r="M29" s="85">
        <v>-1878840</v>
      </c>
      <c r="N29" s="32">
        <f t="shared" si="4"/>
        <v>-12.21001221001221</v>
      </c>
      <c r="O29" s="31">
        <f t="shared" si="5"/>
        <v>72.59798599135637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-4914000</v>
      </c>
      <c r="M30" s="85">
        <v>-1878840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22000000</v>
      </c>
      <c r="D31" s="64">
        <v>15150000</v>
      </c>
      <c r="E31" s="65">
        <f t="shared" si="0"/>
        <v>-6850000</v>
      </c>
      <c r="F31" s="63">
        <v>16800000</v>
      </c>
      <c r="G31" s="64">
        <v>16059000</v>
      </c>
      <c r="H31" s="65">
        <f t="shared" si="1"/>
        <v>-741000</v>
      </c>
      <c r="I31" s="65">
        <v>17022540</v>
      </c>
      <c r="J31" s="30">
        <f t="shared" si="2"/>
        <v>-31.136363636363633</v>
      </c>
      <c r="K31" s="31">
        <f t="shared" si="3"/>
        <v>-4.410714285714286</v>
      </c>
      <c r="L31" s="84">
        <v>-4914000</v>
      </c>
      <c r="M31" s="85">
        <v>-1878840</v>
      </c>
      <c r="N31" s="32">
        <f t="shared" si="4"/>
        <v>139.3976393976394</v>
      </c>
      <c r="O31" s="31">
        <f t="shared" si="5"/>
        <v>39.43922846011368</v>
      </c>
      <c r="P31" s="6"/>
      <c r="Q31" s="33"/>
    </row>
    <row r="32" spans="1:17" ht="12.75">
      <c r="A32" s="7"/>
      <c r="B32" s="29" t="s">
        <v>36</v>
      </c>
      <c r="C32" s="63">
        <v>8500000</v>
      </c>
      <c r="D32" s="64">
        <v>9836000</v>
      </c>
      <c r="E32" s="65">
        <f t="shared" si="0"/>
        <v>1336000</v>
      </c>
      <c r="F32" s="63">
        <v>10200000</v>
      </c>
      <c r="G32" s="64">
        <v>10426160</v>
      </c>
      <c r="H32" s="65">
        <f t="shared" si="1"/>
        <v>226160</v>
      </c>
      <c r="I32" s="65">
        <v>11051730</v>
      </c>
      <c r="J32" s="30">
        <f t="shared" si="2"/>
        <v>15.71764705882353</v>
      </c>
      <c r="K32" s="31">
        <f t="shared" si="3"/>
        <v>2.2172549019607843</v>
      </c>
      <c r="L32" s="84">
        <v>-4914000</v>
      </c>
      <c r="M32" s="85">
        <v>-1878840</v>
      </c>
      <c r="N32" s="32">
        <f t="shared" si="4"/>
        <v>-27.18762718762719</v>
      </c>
      <c r="O32" s="31">
        <f t="shared" si="5"/>
        <v>-12.037214451470057</v>
      </c>
      <c r="P32" s="6"/>
      <c r="Q32" s="33"/>
    </row>
    <row r="33" spans="1:17" ht="17.25" thickBot="1">
      <c r="A33" s="7"/>
      <c r="B33" s="57" t="s">
        <v>37</v>
      </c>
      <c r="C33" s="81">
        <v>30500000</v>
      </c>
      <c r="D33" s="82">
        <v>25586000</v>
      </c>
      <c r="E33" s="83">
        <f t="shared" si="0"/>
        <v>-4914000</v>
      </c>
      <c r="F33" s="81">
        <v>29000000</v>
      </c>
      <c r="G33" s="82">
        <v>27121160</v>
      </c>
      <c r="H33" s="83">
        <f t="shared" si="1"/>
        <v>-1878840</v>
      </c>
      <c r="I33" s="83">
        <v>28748430</v>
      </c>
      <c r="J33" s="58">
        <f t="shared" si="2"/>
        <v>-16.111475409836064</v>
      </c>
      <c r="K33" s="59">
        <f t="shared" si="3"/>
        <v>-6.478758620689655</v>
      </c>
      <c r="L33" s="96">
        <v>-4914000</v>
      </c>
      <c r="M33" s="97">
        <v>-1878840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210309533</v>
      </c>
      <c r="D8" s="64">
        <v>206375666</v>
      </c>
      <c r="E8" s="65">
        <f>($D8-$C8)</f>
        <v>-3933867</v>
      </c>
      <c r="F8" s="63">
        <v>221876557</v>
      </c>
      <c r="G8" s="64">
        <v>217519952</v>
      </c>
      <c r="H8" s="65">
        <f>($G8-$F8)</f>
        <v>-4356605</v>
      </c>
      <c r="I8" s="65">
        <v>229266031</v>
      </c>
      <c r="J8" s="30">
        <f>IF($C8=0,0,($E8/$C8)*100)</f>
        <v>-1.8705129262970692</v>
      </c>
      <c r="K8" s="31">
        <f>IF($F8=0,0,($H8/$F8)*100)</f>
        <v>-1.9635265027120465</v>
      </c>
      <c r="L8" s="84">
        <v>7656942</v>
      </c>
      <c r="M8" s="85">
        <v>1081805</v>
      </c>
      <c r="N8" s="32">
        <f>IF($L8=0,0,($E8/$L8)*100)</f>
        <v>-51.376476405332575</v>
      </c>
      <c r="O8" s="31">
        <f>IF($M8=0,0,($H8/$M8)*100)</f>
        <v>-402.7162936018969</v>
      </c>
      <c r="P8" s="6"/>
      <c r="Q8" s="33"/>
    </row>
    <row r="9" spans="1:17" ht="12.75">
      <c r="A9" s="3"/>
      <c r="B9" s="29" t="s">
        <v>16</v>
      </c>
      <c r="C9" s="63">
        <v>95939459</v>
      </c>
      <c r="D9" s="64">
        <v>107477149</v>
      </c>
      <c r="E9" s="65">
        <f>($D9-$C9)</f>
        <v>11537690</v>
      </c>
      <c r="F9" s="63">
        <v>102414247</v>
      </c>
      <c r="G9" s="64">
        <v>113335914</v>
      </c>
      <c r="H9" s="65">
        <f>($G9-$F9)</f>
        <v>10921667</v>
      </c>
      <c r="I9" s="65">
        <v>119398084</v>
      </c>
      <c r="J9" s="30">
        <f>IF($C9=0,0,($E9/$C9)*100)</f>
        <v>12.0260111118617</v>
      </c>
      <c r="K9" s="31">
        <f>IF($F9=0,0,($H9/$F9)*100)</f>
        <v>10.664206709443462</v>
      </c>
      <c r="L9" s="84">
        <v>7656942</v>
      </c>
      <c r="M9" s="85">
        <v>1081805</v>
      </c>
      <c r="N9" s="32">
        <f>IF($L9=0,0,($E9/$L9)*100)</f>
        <v>150.6827399241107</v>
      </c>
      <c r="O9" s="31">
        <f>IF($M9=0,0,($H9/$M9)*100)</f>
        <v>1009.5781587254635</v>
      </c>
      <c r="P9" s="6"/>
      <c r="Q9" s="33"/>
    </row>
    <row r="10" spans="1:17" ht="12.75">
      <c r="A10" s="3"/>
      <c r="B10" s="29" t="s">
        <v>17</v>
      </c>
      <c r="C10" s="63">
        <v>105620022</v>
      </c>
      <c r="D10" s="64">
        <v>105673141</v>
      </c>
      <c r="E10" s="65">
        <f aca="true" t="shared" si="0" ref="E10:E33">($D10-$C10)</f>
        <v>53119</v>
      </c>
      <c r="F10" s="63">
        <v>116431734</v>
      </c>
      <c r="G10" s="64">
        <v>110948477</v>
      </c>
      <c r="H10" s="65">
        <f aca="true" t="shared" si="1" ref="H10:H33">($G10-$F10)</f>
        <v>-5483257</v>
      </c>
      <c r="I10" s="65">
        <v>124434012</v>
      </c>
      <c r="J10" s="30">
        <f aca="true" t="shared" si="2" ref="J10:J33">IF($C10=0,0,($E10/$C10)*100)</f>
        <v>0.05029254775197831</v>
      </c>
      <c r="K10" s="31">
        <f aca="true" t="shared" si="3" ref="K10:K33">IF($F10=0,0,($H10/$F10)*100)</f>
        <v>-4.709417966754665</v>
      </c>
      <c r="L10" s="84">
        <v>7656942</v>
      </c>
      <c r="M10" s="85">
        <v>1081805</v>
      </c>
      <c r="N10" s="32">
        <f aca="true" t="shared" si="4" ref="N10:N33">IF($L10=0,0,($E10/$L10)*100)</f>
        <v>0.6937364812218768</v>
      </c>
      <c r="O10" s="31">
        <f aca="true" t="shared" si="5" ref="O10:O33">IF($M10=0,0,($H10/$M10)*100)</f>
        <v>-506.8618651235666</v>
      </c>
      <c r="P10" s="6"/>
      <c r="Q10" s="33"/>
    </row>
    <row r="11" spans="1:17" ht="16.5">
      <c r="A11" s="7"/>
      <c r="B11" s="34" t="s">
        <v>18</v>
      </c>
      <c r="C11" s="66">
        <v>411869014</v>
      </c>
      <c r="D11" s="67">
        <v>419525956</v>
      </c>
      <c r="E11" s="68">
        <f t="shared" si="0"/>
        <v>7656942</v>
      </c>
      <c r="F11" s="66">
        <v>440722538</v>
      </c>
      <c r="G11" s="67">
        <v>441804343</v>
      </c>
      <c r="H11" s="68">
        <f t="shared" si="1"/>
        <v>1081805</v>
      </c>
      <c r="I11" s="68">
        <v>473098127</v>
      </c>
      <c r="J11" s="35">
        <f t="shared" si="2"/>
        <v>1.8590721175252092</v>
      </c>
      <c r="K11" s="36">
        <f t="shared" si="3"/>
        <v>0.2454616922722477</v>
      </c>
      <c r="L11" s="86">
        <v>7656942</v>
      </c>
      <c r="M11" s="87">
        <v>1081805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120066141</v>
      </c>
      <c r="D13" s="64">
        <v>120968507</v>
      </c>
      <c r="E13" s="65">
        <f t="shared" si="0"/>
        <v>902366</v>
      </c>
      <c r="F13" s="63">
        <v>128458378</v>
      </c>
      <c r="G13" s="64">
        <v>128052746</v>
      </c>
      <c r="H13" s="65">
        <f t="shared" si="1"/>
        <v>-405632</v>
      </c>
      <c r="I13" s="65">
        <v>137044767</v>
      </c>
      <c r="J13" s="30">
        <f t="shared" si="2"/>
        <v>0.7515574270018389</v>
      </c>
      <c r="K13" s="31">
        <f t="shared" si="3"/>
        <v>-0.3157692058045447</v>
      </c>
      <c r="L13" s="84">
        <v>10081739</v>
      </c>
      <c r="M13" s="85">
        <v>4016799</v>
      </c>
      <c r="N13" s="32">
        <f t="shared" si="4"/>
        <v>8.950499512038549</v>
      </c>
      <c r="O13" s="31">
        <f t="shared" si="5"/>
        <v>-10.098389289581082</v>
      </c>
      <c r="P13" s="6"/>
      <c r="Q13" s="33"/>
    </row>
    <row r="14" spans="1:17" ht="12.75">
      <c r="A14" s="3"/>
      <c r="B14" s="29" t="s">
        <v>21</v>
      </c>
      <c r="C14" s="63">
        <v>10420855</v>
      </c>
      <c r="D14" s="64">
        <v>740500</v>
      </c>
      <c r="E14" s="65">
        <f t="shared" si="0"/>
        <v>-9680355</v>
      </c>
      <c r="F14" s="63">
        <v>10994002</v>
      </c>
      <c r="G14" s="64">
        <v>780487</v>
      </c>
      <c r="H14" s="65">
        <f t="shared" si="1"/>
        <v>-10213515</v>
      </c>
      <c r="I14" s="65">
        <v>822633</v>
      </c>
      <c r="J14" s="30">
        <f t="shared" si="2"/>
        <v>-92.89405715749811</v>
      </c>
      <c r="K14" s="31">
        <f t="shared" si="3"/>
        <v>-92.90079263220072</v>
      </c>
      <c r="L14" s="84">
        <v>10081739</v>
      </c>
      <c r="M14" s="85">
        <v>4016799</v>
      </c>
      <c r="N14" s="32">
        <f t="shared" si="4"/>
        <v>-96.01870272578967</v>
      </c>
      <c r="O14" s="31">
        <f t="shared" si="5"/>
        <v>-254.27000454839788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10081739</v>
      </c>
      <c r="M15" s="85">
        <v>4016799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116495632</v>
      </c>
      <c r="D16" s="64">
        <v>123187229</v>
      </c>
      <c r="E16" s="65">
        <f t="shared" si="0"/>
        <v>6691597</v>
      </c>
      <c r="F16" s="63">
        <v>122902891</v>
      </c>
      <c r="G16" s="64">
        <v>129839340</v>
      </c>
      <c r="H16" s="65">
        <f t="shared" si="1"/>
        <v>6936449</v>
      </c>
      <c r="I16" s="65">
        <v>136850664</v>
      </c>
      <c r="J16" s="30">
        <f t="shared" si="2"/>
        <v>5.744075451687322</v>
      </c>
      <c r="K16" s="31">
        <f t="shared" si="3"/>
        <v>5.643845269677179</v>
      </c>
      <c r="L16" s="84">
        <v>10081739</v>
      </c>
      <c r="M16" s="85">
        <v>4016799</v>
      </c>
      <c r="N16" s="32">
        <f t="shared" si="4"/>
        <v>66.37344013765879</v>
      </c>
      <c r="O16" s="31">
        <f t="shared" si="5"/>
        <v>172.6859870259876</v>
      </c>
      <c r="P16" s="6"/>
      <c r="Q16" s="33"/>
    </row>
    <row r="17" spans="1:17" ht="12.75">
      <c r="A17" s="3"/>
      <c r="B17" s="29" t="s">
        <v>23</v>
      </c>
      <c r="C17" s="63">
        <v>162390470</v>
      </c>
      <c r="D17" s="64">
        <v>174558601</v>
      </c>
      <c r="E17" s="65">
        <f t="shared" si="0"/>
        <v>12168131</v>
      </c>
      <c r="F17" s="63">
        <v>173066304</v>
      </c>
      <c r="G17" s="64">
        <v>180765801</v>
      </c>
      <c r="H17" s="65">
        <f t="shared" si="1"/>
        <v>7699497</v>
      </c>
      <c r="I17" s="65">
        <v>194794487</v>
      </c>
      <c r="J17" s="42">
        <f t="shared" si="2"/>
        <v>7.493131216382341</v>
      </c>
      <c r="K17" s="31">
        <f t="shared" si="3"/>
        <v>4.448871225677761</v>
      </c>
      <c r="L17" s="88">
        <v>10081739</v>
      </c>
      <c r="M17" s="85">
        <v>4016799</v>
      </c>
      <c r="N17" s="32">
        <f t="shared" si="4"/>
        <v>120.69476307609233</v>
      </c>
      <c r="O17" s="31">
        <f t="shared" si="5"/>
        <v>191.68240681199134</v>
      </c>
      <c r="P17" s="6"/>
      <c r="Q17" s="33"/>
    </row>
    <row r="18" spans="1:17" ht="16.5">
      <c r="A18" s="3"/>
      <c r="B18" s="34" t="s">
        <v>24</v>
      </c>
      <c r="C18" s="66">
        <v>409373098</v>
      </c>
      <c r="D18" s="67">
        <v>419454837</v>
      </c>
      <c r="E18" s="68">
        <f t="shared" si="0"/>
        <v>10081739</v>
      </c>
      <c r="F18" s="66">
        <v>435421575</v>
      </c>
      <c r="G18" s="67">
        <v>439438374</v>
      </c>
      <c r="H18" s="68">
        <f t="shared" si="1"/>
        <v>4016799</v>
      </c>
      <c r="I18" s="68">
        <v>469512551</v>
      </c>
      <c r="J18" s="43">
        <f t="shared" si="2"/>
        <v>2.462726312318647</v>
      </c>
      <c r="K18" s="36">
        <f t="shared" si="3"/>
        <v>0.9225080314405643</v>
      </c>
      <c r="L18" s="89">
        <v>10081739</v>
      </c>
      <c r="M18" s="87">
        <v>4016799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2495916</v>
      </c>
      <c r="D19" s="73">
        <v>71119</v>
      </c>
      <c r="E19" s="74">
        <f t="shared" si="0"/>
        <v>-2424797</v>
      </c>
      <c r="F19" s="75">
        <v>5300963</v>
      </c>
      <c r="G19" s="76">
        <v>2365969</v>
      </c>
      <c r="H19" s="77">
        <f t="shared" si="1"/>
        <v>-2934994</v>
      </c>
      <c r="I19" s="77">
        <v>3585576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15178742</v>
      </c>
      <c r="M22" s="85">
        <v>3872624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1954316</v>
      </c>
      <c r="D23" s="64">
        <v>7835008</v>
      </c>
      <c r="E23" s="65">
        <f t="shared" si="0"/>
        <v>5880692</v>
      </c>
      <c r="F23" s="63">
        <v>2061804</v>
      </c>
      <c r="G23" s="64">
        <v>7140828</v>
      </c>
      <c r="H23" s="65">
        <f t="shared" si="1"/>
        <v>5079024</v>
      </c>
      <c r="I23" s="65">
        <v>7252152</v>
      </c>
      <c r="J23" s="30">
        <f t="shared" si="2"/>
        <v>300.9079391459723</v>
      </c>
      <c r="K23" s="31">
        <f t="shared" si="3"/>
        <v>246.3388372512615</v>
      </c>
      <c r="L23" s="84">
        <v>15178742</v>
      </c>
      <c r="M23" s="85">
        <v>3872624</v>
      </c>
      <c r="N23" s="32">
        <f t="shared" si="4"/>
        <v>38.74294720866855</v>
      </c>
      <c r="O23" s="31">
        <f t="shared" si="5"/>
        <v>131.1520044290383</v>
      </c>
      <c r="P23" s="6"/>
      <c r="Q23" s="33"/>
    </row>
    <row r="24" spans="1:17" ht="12.75">
      <c r="A24" s="7"/>
      <c r="B24" s="29" t="s">
        <v>29</v>
      </c>
      <c r="C24" s="63">
        <v>23039000</v>
      </c>
      <c r="D24" s="64">
        <v>32337050</v>
      </c>
      <c r="E24" s="65">
        <f t="shared" si="0"/>
        <v>9298050</v>
      </c>
      <c r="F24" s="63">
        <v>24128000</v>
      </c>
      <c r="G24" s="64">
        <v>22921600</v>
      </c>
      <c r="H24" s="65">
        <f t="shared" si="1"/>
        <v>-1206400</v>
      </c>
      <c r="I24" s="65">
        <v>24410252</v>
      </c>
      <c r="J24" s="30">
        <f t="shared" si="2"/>
        <v>40.35787143539216</v>
      </c>
      <c r="K24" s="31">
        <f t="shared" si="3"/>
        <v>-5</v>
      </c>
      <c r="L24" s="84">
        <v>15178742</v>
      </c>
      <c r="M24" s="85">
        <v>3872624</v>
      </c>
      <c r="N24" s="32">
        <f t="shared" si="4"/>
        <v>61.25705279133145</v>
      </c>
      <c r="O24" s="31">
        <f t="shared" si="5"/>
        <v>-31.152004429038293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15178742</v>
      </c>
      <c r="M25" s="85">
        <v>3872624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24993316</v>
      </c>
      <c r="D26" s="67">
        <v>40172058</v>
      </c>
      <c r="E26" s="68">
        <f t="shared" si="0"/>
        <v>15178742</v>
      </c>
      <c r="F26" s="66">
        <v>26189804</v>
      </c>
      <c r="G26" s="67">
        <v>30062428</v>
      </c>
      <c r="H26" s="68">
        <f t="shared" si="1"/>
        <v>3872624</v>
      </c>
      <c r="I26" s="68">
        <v>31662404</v>
      </c>
      <c r="J26" s="43">
        <f t="shared" si="2"/>
        <v>60.7312050949942</v>
      </c>
      <c r="K26" s="36">
        <f t="shared" si="3"/>
        <v>14.786762054423926</v>
      </c>
      <c r="L26" s="89">
        <v>15178742</v>
      </c>
      <c r="M26" s="87">
        <v>3872624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15178742</v>
      </c>
      <c r="M28" s="85">
        <v>3872624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316200</v>
      </c>
      <c r="D29" s="64">
        <v>1715600</v>
      </c>
      <c r="E29" s="65">
        <f t="shared" si="0"/>
        <v>1399400</v>
      </c>
      <c r="F29" s="63">
        <v>333592</v>
      </c>
      <c r="G29" s="64">
        <v>2252811</v>
      </c>
      <c r="H29" s="65">
        <f t="shared" si="1"/>
        <v>1919219</v>
      </c>
      <c r="I29" s="65">
        <v>2291957</v>
      </c>
      <c r="J29" s="30">
        <f t="shared" si="2"/>
        <v>442.56799493991144</v>
      </c>
      <c r="K29" s="31">
        <f t="shared" si="3"/>
        <v>575.319252260246</v>
      </c>
      <c r="L29" s="84">
        <v>15178742</v>
      </c>
      <c r="M29" s="85">
        <v>3872624</v>
      </c>
      <c r="N29" s="32">
        <f t="shared" si="4"/>
        <v>9.219472865406106</v>
      </c>
      <c r="O29" s="31">
        <f t="shared" si="5"/>
        <v>49.558619685257334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15178742</v>
      </c>
      <c r="M30" s="85">
        <v>3872624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23039000</v>
      </c>
      <c r="D31" s="64">
        <v>5200000</v>
      </c>
      <c r="E31" s="65">
        <f t="shared" si="0"/>
        <v>-17839000</v>
      </c>
      <c r="F31" s="63">
        <v>24128000</v>
      </c>
      <c r="G31" s="64">
        <v>21421600</v>
      </c>
      <c r="H31" s="65">
        <f t="shared" si="1"/>
        <v>-2706400</v>
      </c>
      <c r="I31" s="65">
        <v>13910252</v>
      </c>
      <c r="J31" s="30">
        <f t="shared" si="2"/>
        <v>-77.42957593645558</v>
      </c>
      <c r="K31" s="31">
        <f t="shared" si="3"/>
        <v>-11.21684350132626</v>
      </c>
      <c r="L31" s="84">
        <v>15178742</v>
      </c>
      <c r="M31" s="85">
        <v>3872624</v>
      </c>
      <c r="N31" s="32">
        <f t="shared" si="4"/>
        <v>-117.52620869371124</v>
      </c>
      <c r="O31" s="31">
        <f t="shared" si="5"/>
        <v>-69.88543168662902</v>
      </c>
      <c r="P31" s="6"/>
      <c r="Q31" s="33"/>
    </row>
    <row r="32" spans="1:17" ht="12.75">
      <c r="A32" s="7"/>
      <c r="B32" s="29" t="s">
        <v>36</v>
      </c>
      <c r="C32" s="63">
        <v>1638116</v>
      </c>
      <c r="D32" s="64">
        <v>33256458</v>
      </c>
      <c r="E32" s="65">
        <f t="shared" si="0"/>
        <v>31618342</v>
      </c>
      <c r="F32" s="63">
        <v>1728212</v>
      </c>
      <c r="G32" s="64">
        <v>6388017</v>
      </c>
      <c r="H32" s="65">
        <f t="shared" si="1"/>
        <v>4659805</v>
      </c>
      <c r="I32" s="65">
        <v>15460195</v>
      </c>
      <c r="J32" s="30">
        <f t="shared" si="2"/>
        <v>1930.1650188387146</v>
      </c>
      <c r="K32" s="31">
        <f t="shared" si="3"/>
        <v>269.6315614056609</v>
      </c>
      <c r="L32" s="84">
        <v>15178742</v>
      </c>
      <c r="M32" s="85">
        <v>3872624</v>
      </c>
      <c r="N32" s="32">
        <f t="shared" si="4"/>
        <v>208.30673582830514</v>
      </c>
      <c r="O32" s="31">
        <f t="shared" si="5"/>
        <v>120.32681200137168</v>
      </c>
      <c r="P32" s="6"/>
      <c r="Q32" s="33"/>
    </row>
    <row r="33" spans="1:17" ht="17.25" thickBot="1">
      <c r="A33" s="7"/>
      <c r="B33" s="57" t="s">
        <v>37</v>
      </c>
      <c r="C33" s="81">
        <v>24993316</v>
      </c>
      <c r="D33" s="82">
        <v>40172058</v>
      </c>
      <c r="E33" s="83">
        <f t="shared" si="0"/>
        <v>15178742</v>
      </c>
      <c r="F33" s="81">
        <v>26189804</v>
      </c>
      <c r="G33" s="82">
        <v>30062428</v>
      </c>
      <c r="H33" s="83">
        <f t="shared" si="1"/>
        <v>3872624</v>
      </c>
      <c r="I33" s="83">
        <v>31662404</v>
      </c>
      <c r="J33" s="58">
        <f t="shared" si="2"/>
        <v>60.7312050949942</v>
      </c>
      <c r="K33" s="59">
        <f t="shared" si="3"/>
        <v>14.786762054423926</v>
      </c>
      <c r="L33" s="96">
        <v>15178742</v>
      </c>
      <c r="M33" s="97">
        <v>3872624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2019-11-11T11:47:50Z</dcterms:created>
  <dcterms:modified xsi:type="dcterms:W3CDTF">2019-11-11T11:50:35Z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